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240" windowWidth="15180" windowHeight="8715" activeTab="4"/>
  </bookViews>
  <sheets>
    <sheet name="7" sheetId="17" r:id="rId1"/>
    <sheet name="8" sheetId="18" r:id="rId2"/>
    <sheet name="9" sheetId="14" r:id="rId3"/>
    <sheet name="10" sheetId="15" r:id="rId4"/>
    <sheet name="11" sheetId="16" r:id="rId5"/>
  </sheets>
  <externalReferences>
    <externalReference r:id="rId6"/>
  </externalReferences>
  <definedNames>
    <definedName name="_xlnm._FilterDatabase" localSheetId="3" hidden="1">'10'!$A$2:$AF$77</definedName>
    <definedName name="_xlnm._FilterDatabase" localSheetId="4" hidden="1">'11'!$A$2:$AF$77</definedName>
    <definedName name="_xlnm._FilterDatabase" localSheetId="0" hidden="1">'7'!$A$2:$AA$89</definedName>
    <definedName name="_xlnm._FilterDatabase" localSheetId="1" hidden="1">'8'!$A$2:$AA$89</definedName>
    <definedName name="_xlnm._FilterDatabase" localSheetId="2" hidden="1">'9'!$A$2:$AF$77</definedName>
  </definedNames>
  <calcPr calcId="145621"/>
</workbook>
</file>

<file path=xl/calcChain.xml><?xml version="1.0" encoding="utf-8"?>
<calcChain xmlns="http://schemas.openxmlformats.org/spreadsheetml/2006/main">
  <c r="B98" i="17" l="1"/>
  <c r="B97" i="17"/>
  <c r="B98" i="18"/>
  <c r="B97" i="18"/>
  <c r="B85" i="14"/>
  <c r="B84" i="14"/>
  <c r="B85" i="16"/>
  <c r="B84" i="16"/>
  <c r="B85" i="15"/>
  <c r="B84" i="15"/>
  <c r="Y91" i="18" l="1"/>
  <c r="X91" i="18"/>
  <c r="W91" i="18"/>
  <c r="V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A91" i="18"/>
  <c r="Z89" i="18"/>
  <c r="U89" i="18"/>
  <c r="AA89" i="18" s="1"/>
  <c r="D89" i="18"/>
  <c r="C89" i="18"/>
  <c r="B89" i="18"/>
  <c r="Z88" i="18"/>
  <c r="U88" i="18"/>
  <c r="AA88" i="18" s="1"/>
  <c r="D88" i="18"/>
  <c r="C88" i="18"/>
  <c r="B88" i="18"/>
  <c r="Z87" i="18"/>
  <c r="U87" i="18"/>
  <c r="AA87" i="18" s="1"/>
  <c r="D87" i="18"/>
  <c r="C87" i="18"/>
  <c r="B87" i="18"/>
  <c r="Z86" i="18"/>
  <c r="U86" i="18"/>
  <c r="AA86" i="18" s="1"/>
  <c r="D86" i="18"/>
  <c r="C86" i="18"/>
  <c r="B86" i="18"/>
  <c r="Z85" i="18"/>
  <c r="U85" i="18"/>
  <c r="D85" i="18"/>
  <c r="C85" i="18"/>
  <c r="B85" i="18"/>
  <c r="Z84" i="18"/>
  <c r="U84" i="18"/>
  <c r="D84" i="18"/>
  <c r="C84" i="18"/>
  <c r="B84" i="18"/>
  <c r="Z83" i="18"/>
  <c r="U83" i="18"/>
  <c r="AA83" i="18" s="1"/>
  <c r="D83" i="18"/>
  <c r="C83" i="18"/>
  <c r="B83" i="18"/>
  <c r="Z82" i="18"/>
  <c r="U82" i="18"/>
  <c r="D82" i="18"/>
  <c r="C82" i="18"/>
  <c r="B82" i="18"/>
  <c r="Z81" i="18"/>
  <c r="U81" i="18"/>
  <c r="D81" i="18"/>
  <c r="C81" i="18"/>
  <c r="B81" i="18"/>
  <c r="Z80" i="18"/>
  <c r="U80" i="18"/>
  <c r="D80" i="18"/>
  <c r="C80" i="18"/>
  <c r="B80" i="18"/>
  <c r="Z79" i="18"/>
  <c r="U79" i="18"/>
  <c r="D79" i="18"/>
  <c r="C79" i="18"/>
  <c r="B79" i="18"/>
  <c r="Z78" i="18"/>
  <c r="U78" i="18"/>
  <c r="D78" i="18"/>
  <c r="C78" i="18"/>
  <c r="B78" i="18"/>
  <c r="Z77" i="18"/>
  <c r="U77" i="18"/>
  <c r="D77" i="18"/>
  <c r="C77" i="18"/>
  <c r="B77" i="18"/>
  <c r="Z76" i="18"/>
  <c r="U76" i="18"/>
  <c r="D76" i="18"/>
  <c r="C76" i="18"/>
  <c r="B76" i="18"/>
  <c r="Z75" i="18"/>
  <c r="U75" i="18"/>
  <c r="D75" i="18"/>
  <c r="C75" i="18"/>
  <c r="B75" i="18"/>
  <c r="Z74" i="18"/>
  <c r="U74" i="18"/>
  <c r="D74" i="18"/>
  <c r="C74" i="18"/>
  <c r="B74" i="18"/>
  <c r="Z73" i="18"/>
  <c r="U73" i="18"/>
  <c r="AA73" i="18" s="1"/>
  <c r="D73" i="18"/>
  <c r="C73" i="18"/>
  <c r="B73" i="18"/>
  <c r="Z72" i="18"/>
  <c r="U72" i="18"/>
  <c r="D72" i="18"/>
  <c r="C72" i="18"/>
  <c r="B72" i="18"/>
  <c r="Z71" i="18"/>
  <c r="U71" i="18"/>
  <c r="D71" i="18"/>
  <c r="C71" i="18"/>
  <c r="B71" i="18"/>
  <c r="Z70" i="18"/>
  <c r="U70" i="18"/>
  <c r="D70" i="18"/>
  <c r="C70" i="18"/>
  <c r="B70" i="18"/>
  <c r="Z69" i="18"/>
  <c r="U69" i="18"/>
  <c r="AA69" i="18" s="1"/>
  <c r="D69" i="18"/>
  <c r="C69" i="18"/>
  <c r="B69" i="18"/>
  <c r="Z68" i="18"/>
  <c r="U68" i="18"/>
  <c r="D68" i="18"/>
  <c r="C68" i="18"/>
  <c r="B68" i="18"/>
  <c r="Z67" i="18"/>
  <c r="U67" i="18"/>
  <c r="D67" i="18"/>
  <c r="C67" i="18"/>
  <c r="B67" i="18"/>
  <c r="Z66" i="18"/>
  <c r="U66" i="18"/>
  <c r="D66" i="18"/>
  <c r="C66" i="18"/>
  <c r="B66" i="18"/>
  <c r="Z65" i="18"/>
  <c r="U65" i="18"/>
  <c r="D65" i="18"/>
  <c r="C65" i="18"/>
  <c r="B65" i="18"/>
  <c r="Z64" i="18"/>
  <c r="U64" i="18"/>
  <c r="D64" i="18"/>
  <c r="C64" i="18"/>
  <c r="B64" i="18"/>
  <c r="Z63" i="18"/>
  <c r="U63" i="18"/>
  <c r="D63" i="18"/>
  <c r="C63" i="18"/>
  <c r="B63" i="18"/>
  <c r="Z62" i="18"/>
  <c r="U62" i="18"/>
  <c r="D62" i="18"/>
  <c r="C62" i="18"/>
  <c r="B62" i="18"/>
  <c r="Z61" i="18"/>
  <c r="U61" i="18"/>
  <c r="D61" i="18"/>
  <c r="C61" i="18"/>
  <c r="B61" i="18"/>
  <c r="Z60" i="18"/>
  <c r="U60" i="18"/>
  <c r="D60" i="18"/>
  <c r="C60" i="18"/>
  <c r="B60" i="18"/>
  <c r="Z59" i="18"/>
  <c r="U59" i="18"/>
  <c r="D59" i="18"/>
  <c r="C59" i="18"/>
  <c r="B59" i="18"/>
  <c r="Z58" i="18"/>
  <c r="U58" i="18"/>
  <c r="D58" i="18"/>
  <c r="C58" i="18"/>
  <c r="B58" i="18"/>
  <c r="Z57" i="18"/>
  <c r="U57" i="18"/>
  <c r="D57" i="18"/>
  <c r="C57" i="18"/>
  <c r="B57" i="18"/>
  <c r="Z56" i="18"/>
  <c r="U56" i="18"/>
  <c r="D56" i="18"/>
  <c r="C56" i="18"/>
  <c r="B56" i="18"/>
  <c r="Z55" i="18"/>
  <c r="U55" i="18"/>
  <c r="D55" i="18"/>
  <c r="C55" i="18"/>
  <c r="B55" i="18"/>
  <c r="Z54" i="18"/>
  <c r="U54" i="18"/>
  <c r="D54" i="18"/>
  <c r="C54" i="18"/>
  <c r="B54" i="18"/>
  <c r="Z53" i="18"/>
  <c r="U53" i="18"/>
  <c r="D53" i="18"/>
  <c r="C53" i="18"/>
  <c r="B53" i="18"/>
  <c r="Z52" i="18"/>
  <c r="U52" i="18"/>
  <c r="D52" i="18"/>
  <c r="C52" i="18"/>
  <c r="B52" i="18"/>
  <c r="Z51" i="18"/>
  <c r="U51" i="18"/>
  <c r="D51" i="18"/>
  <c r="C51" i="18"/>
  <c r="B51" i="18"/>
  <c r="Z50" i="18"/>
  <c r="U50" i="18"/>
  <c r="D50" i="18"/>
  <c r="C50" i="18"/>
  <c r="B50" i="18"/>
  <c r="Z49" i="18"/>
  <c r="U49" i="18"/>
  <c r="AA49" i="18" s="1"/>
  <c r="D49" i="18"/>
  <c r="C49" i="18"/>
  <c r="B49" i="18"/>
  <c r="Z48" i="18"/>
  <c r="U48" i="18"/>
  <c r="D48" i="18"/>
  <c r="C48" i="18"/>
  <c r="B48" i="18"/>
  <c r="Z47" i="18"/>
  <c r="U47" i="18"/>
  <c r="D47" i="18"/>
  <c r="C47" i="18"/>
  <c r="B47" i="18"/>
  <c r="Z46" i="18"/>
  <c r="U46" i="18"/>
  <c r="D46" i="18"/>
  <c r="C46" i="18"/>
  <c r="B46" i="18"/>
  <c r="Z45" i="18"/>
  <c r="U45" i="18"/>
  <c r="D45" i="18"/>
  <c r="C45" i="18"/>
  <c r="B45" i="18"/>
  <c r="Z44" i="18"/>
  <c r="U44" i="18"/>
  <c r="D44" i="18"/>
  <c r="C44" i="18"/>
  <c r="B44" i="18"/>
  <c r="Z43" i="18"/>
  <c r="U43" i="18"/>
  <c r="D43" i="18"/>
  <c r="C43" i="18"/>
  <c r="B43" i="18"/>
  <c r="Z42" i="18"/>
  <c r="U42" i="18"/>
  <c r="D42" i="18"/>
  <c r="C42" i="18"/>
  <c r="B42" i="18"/>
  <c r="Z41" i="18"/>
  <c r="U41" i="18"/>
  <c r="D41" i="18"/>
  <c r="C41" i="18"/>
  <c r="B41" i="18"/>
  <c r="Z40" i="18"/>
  <c r="AA40" i="18" s="1"/>
  <c r="U40" i="18"/>
  <c r="D40" i="18"/>
  <c r="C40" i="18"/>
  <c r="B40" i="18"/>
  <c r="Z39" i="18"/>
  <c r="U39" i="18"/>
  <c r="D39" i="18"/>
  <c r="C39" i="18"/>
  <c r="B39" i="18"/>
  <c r="Z38" i="18"/>
  <c r="U38" i="18"/>
  <c r="D38" i="18"/>
  <c r="C38" i="18"/>
  <c r="B38" i="18"/>
  <c r="Z37" i="18"/>
  <c r="U37" i="18"/>
  <c r="D37" i="18"/>
  <c r="C37" i="18"/>
  <c r="B37" i="18"/>
  <c r="Z36" i="18"/>
  <c r="AA36" i="18" s="1"/>
  <c r="U36" i="18"/>
  <c r="D36" i="18"/>
  <c r="C36" i="18"/>
  <c r="B36" i="18"/>
  <c r="Z35" i="18"/>
  <c r="U35" i="18"/>
  <c r="D35" i="18"/>
  <c r="C35" i="18"/>
  <c r="B35" i="18"/>
  <c r="Z34" i="18"/>
  <c r="U34" i="18"/>
  <c r="D34" i="18"/>
  <c r="C34" i="18"/>
  <c r="B34" i="18"/>
  <c r="Z33" i="18"/>
  <c r="U33" i="18"/>
  <c r="AA33" i="18" s="1"/>
  <c r="D33" i="18"/>
  <c r="C33" i="18"/>
  <c r="B33" i="18"/>
  <c r="Z32" i="18"/>
  <c r="U32" i="18"/>
  <c r="D32" i="18"/>
  <c r="C32" i="18"/>
  <c r="B32" i="18"/>
  <c r="Z31" i="18"/>
  <c r="U31" i="18"/>
  <c r="D31" i="18"/>
  <c r="C31" i="18"/>
  <c r="B31" i="18"/>
  <c r="Z30" i="18"/>
  <c r="U30" i="18"/>
  <c r="D30" i="18"/>
  <c r="C30" i="18"/>
  <c r="B30" i="18"/>
  <c r="Z29" i="18"/>
  <c r="U29" i="18"/>
  <c r="AA29" i="18" s="1"/>
  <c r="D29" i="18"/>
  <c r="C29" i="18"/>
  <c r="B29" i="18"/>
  <c r="Z28" i="18"/>
  <c r="U28" i="18"/>
  <c r="D28" i="18"/>
  <c r="C28" i="18"/>
  <c r="B28" i="18"/>
  <c r="Z27" i="18"/>
  <c r="U27" i="18"/>
  <c r="D27" i="18"/>
  <c r="C27" i="18"/>
  <c r="B27" i="18"/>
  <c r="Z26" i="18"/>
  <c r="U26" i="18"/>
  <c r="D26" i="18"/>
  <c r="C26" i="18"/>
  <c r="B26" i="18"/>
  <c r="Z25" i="18"/>
  <c r="U25" i="18"/>
  <c r="D25" i="18"/>
  <c r="C25" i="18"/>
  <c r="B25" i="18"/>
  <c r="Z24" i="18"/>
  <c r="U24" i="18"/>
  <c r="D24" i="18"/>
  <c r="C24" i="18"/>
  <c r="B24" i="18"/>
  <c r="Z23" i="18"/>
  <c r="U23" i="18"/>
  <c r="D23" i="18"/>
  <c r="C23" i="18"/>
  <c r="B23" i="18"/>
  <c r="Z22" i="18"/>
  <c r="U22" i="18"/>
  <c r="D22" i="18"/>
  <c r="C22" i="18"/>
  <c r="B22" i="18"/>
  <c r="Z21" i="18"/>
  <c r="U21" i="18"/>
  <c r="D21" i="18"/>
  <c r="C21" i="18"/>
  <c r="B21" i="18"/>
  <c r="Z20" i="18"/>
  <c r="U20" i="18"/>
  <c r="D20" i="18"/>
  <c r="C20" i="18"/>
  <c r="B20" i="18"/>
  <c r="Z19" i="18"/>
  <c r="U19" i="18"/>
  <c r="D19" i="18"/>
  <c r="C19" i="18"/>
  <c r="B19" i="18"/>
  <c r="Z18" i="18"/>
  <c r="U18" i="18"/>
  <c r="D18" i="18"/>
  <c r="C18" i="18"/>
  <c r="B18" i="18"/>
  <c r="Z17" i="18"/>
  <c r="U17" i="18"/>
  <c r="AA17" i="18" s="1"/>
  <c r="D17" i="18"/>
  <c r="C17" i="18"/>
  <c r="B17" i="18"/>
  <c r="Z16" i="18"/>
  <c r="AA16" i="18" s="1"/>
  <c r="U16" i="18"/>
  <c r="D16" i="18"/>
  <c r="C16" i="18"/>
  <c r="B16" i="18"/>
  <c r="Z15" i="18"/>
  <c r="U15" i="18"/>
  <c r="D15" i="18"/>
  <c r="C15" i="18"/>
  <c r="B15" i="18"/>
  <c r="Z14" i="18"/>
  <c r="U14" i="18"/>
  <c r="D14" i="18"/>
  <c r="C14" i="18"/>
  <c r="B14" i="18"/>
  <c r="Z13" i="18"/>
  <c r="U13" i="18"/>
  <c r="AA13" i="18" s="1"/>
  <c r="D13" i="18"/>
  <c r="C13" i="18"/>
  <c r="B13" i="18"/>
  <c r="Z12" i="18"/>
  <c r="U12" i="18"/>
  <c r="D12" i="18"/>
  <c r="C12" i="18"/>
  <c r="B12" i="18"/>
  <c r="Z11" i="18"/>
  <c r="U11" i="18"/>
  <c r="D11" i="18"/>
  <c r="C11" i="18"/>
  <c r="B11" i="18"/>
  <c r="Z10" i="18"/>
  <c r="U10" i="18"/>
  <c r="D10" i="18"/>
  <c r="C10" i="18"/>
  <c r="B10" i="18"/>
  <c r="Z9" i="18"/>
  <c r="U9" i="18"/>
  <c r="AA9" i="18" s="1"/>
  <c r="D9" i="18"/>
  <c r="C9" i="18"/>
  <c r="B9" i="18"/>
  <c r="Z8" i="18"/>
  <c r="AA8" i="18" s="1"/>
  <c r="U8" i="18"/>
  <c r="D8" i="18"/>
  <c r="C8" i="18"/>
  <c r="B8" i="18"/>
  <c r="Z7" i="18"/>
  <c r="U7" i="18"/>
  <c r="D7" i="18"/>
  <c r="C7" i="18"/>
  <c r="B7" i="18"/>
  <c r="Z6" i="18"/>
  <c r="U6" i="18"/>
  <c r="D6" i="18"/>
  <c r="C6" i="18"/>
  <c r="B6" i="18"/>
  <c r="Z5" i="18"/>
  <c r="U5" i="18"/>
  <c r="AA5" i="18" s="1"/>
  <c r="D5" i="18"/>
  <c r="C5" i="18"/>
  <c r="B5" i="18"/>
  <c r="Z4" i="18"/>
  <c r="U4" i="18"/>
  <c r="D4" i="18"/>
  <c r="C4" i="18"/>
  <c r="B4" i="18"/>
  <c r="Z3" i="18"/>
  <c r="Z91" i="18" s="1"/>
  <c r="U3" i="18"/>
  <c r="D3" i="18"/>
  <c r="C3" i="18"/>
  <c r="B3" i="18"/>
  <c r="Y91" i="17"/>
  <c r="X91" i="17"/>
  <c r="W91" i="17"/>
  <c r="V91" i="17"/>
  <c r="T91" i="17"/>
  <c r="S91" i="17"/>
  <c r="R91" i="17"/>
  <c r="Q91" i="17"/>
  <c r="P91" i="17"/>
  <c r="O91" i="17"/>
  <c r="N91" i="17"/>
  <c r="M91" i="17"/>
  <c r="L91" i="17"/>
  <c r="K91" i="17"/>
  <c r="J91" i="17"/>
  <c r="I91" i="17"/>
  <c r="H91" i="17"/>
  <c r="G91" i="17"/>
  <c r="F91" i="17"/>
  <c r="Z89" i="17"/>
  <c r="U89" i="17"/>
  <c r="AA89" i="17" s="1"/>
  <c r="D89" i="17"/>
  <c r="C89" i="17"/>
  <c r="B89" i="17"/>
  <c r="Z88" i="17"/>
  <c r="U88" i="17"/>
  <c r="AA88" i="17" s="1"/>
  <c r="D88" i="17"/>
  <c r="C88" i="17"/>
  <c r="B88" i="17"/>
  <c r="Z87" i="17"/>
  <c r="U87" i="17"/>
  <c r="AA87" i="17" s="1"/>
  <c r="D87" i="17"/>
  <c r="C87" i="17"/>
  <c r="B87" i="17"/>
  <c r="Z86" i="17"/>
  <c r="U86" i="17"/>
  <c r="AA86" i="17" s="1"/>
  <c r="D86" i="17"/>
  <c r="C86" i="17"/>
  <c r="B86" i="17"/>
  <c r="Z85" i="17"/>
  <c r="U85" i="17"/>
  <c r="D85" i="17"/>
  <c r="C85" i="17"/>
  <c r="B85" i="17"/>
  <c r="Z84" i="17"/>
  <c r="U84" i="17"/>
  <c r="D84" i="17"/>
  <c r="C84" i="17"/>
  <c r="B84" i="17"/>
  <c r="Z83" i="17"/>
  <c r="U83" i="17"/>
  <c r="AA83" i="17" s="1"/>
  <c r="D83" i="17"/>
  <c r="C83" i="17"/>
  <c r="B83" i="17"/>
  <c r="Z82" i="17"/>
  <c r="U82" i="17"/>
  <c r="D82" i="17"/>
  <c r="C82" i="17"/>
  <c r="B82" i="17"/>
  <c r="Z81" i="17"/>
  <c r="U81" i="17"/>
  <c r="D81" i="17"/>
  <c r="C81" i="17"/>
  <c r="B81" i="17"/>
  <c r="Z80" i="17"/>
  <c r="U80" i="17"/>
  <c r="D80" i="17"/>
  <c r="C80" i="17"/>
  <c r="B80" i="17"/>
  <c r="Z79" i="17"/>
  <c r="U79" i="17"/>
  <c r="D79" i="17"/>
  <c r="C79" i="17"/>
  <c r="B79" i="17"/>
  <c r="Z78" i="17"/>
  <c r="AA78" i="17" s="1"/>
  <c r="U78" i="17"/>
  <c r="D78" i="17"/>
  <c r="C78" i="17"/>
  <c r="B78" i="17"/>
  <c r="Z77" i="17"/>
  <c r="U77" i="17"/>
  <c r="AA77" i="17" s="1"/>
  <c r="D77" i="17"/>
  <c r="C77" i="17"/>
  <c r="B77" i="17"/>
  <c r="Z76" i="17"/>
  <c r="U76" i="17"/>
  <c r="D76" i="17"/>
  <c r="C76" i="17"/>
  <c r="B76" i="17"/>
  <c r="Z75" i="17"/>
  <c r="U75" i="17"/>
  <c r="AA75" i="17" s="1"/>
  <c r="D75" i="17"/>
  <c r="C75" i="17"/>
  <c r="B75" i="17"/>
  <c r="Z74" i="17"/>
  <c r="U74" i="17"/>
  <c r="D74" i="17"/>
  <c r="C74" i="17"/>
  <c r="B74" i="17"/>
  <c r="Z73" i="17"/>
  <c r="U73" i="17"/>
  <c r="AA73" i="17" s="1"/>
  <c r="D73" i="17"/>
  <c r="C73" i="17"/>
  <c r="B73" i="17"/>
  <c r="Z72" i="17"/>
  <c r="AA72" i="17" s="1"/>
  <c r="U72" i="17"/>
  <c r="D72" i="17"/>
  <c r="C72" i="17"/>
  <c r="B72" i="17"/>
  <c r="Z71" i="17"/>
  <c r="U71" i="17"/>
  <c r="AA71" i="17" s="1"/>
  <c r="D71" i="17"/>
  <c r="C71" i="17"/>
  <c r="B71" i="17"/>
  <c r="Z70" i="17"/>
  <c r="U70" i="17"/>
  <c r="D70" i="17"/>
  <c r="C70" i="17"/>
  <c r="B70" i="17"/>
  <c r="Z69" i="17"/>
  <c r="U69" i="17"/>
  <c r="D69" i="17"/>
  <c r="C69" i="17"/>
  <c r="B69" i="17"/>
  <c r="Z68" i="17"/>
  <c r="AA68" i="17" s="1"/>
  <c r="U68" i="17"/>
  <c r="D68" i="17"/>
  <c r="C68" i="17"/>
  <c r="B68" i="17"/>
  <c r="Z67" i="17"/>
  <c r="U67" i="17"/>
  <c r="AA67" i="17" s="1"/>
  <c r="D67" i="17"/>
  <c r="C67" i="17"/>
  <c r="B67" i="17"/>
  <c r="Z66" i="17"/>
  <c r="U66" i="17"/>
  <c r="D66" i="17"/>
  <c r="C66" i="17"/>
  <c r="B66" i="17"/>
  <c r="Z65" i="17"/>
  <c r="U65" i="17"/>
  <c r="D65" i="17"/>
  <c r="C65" i="17"/>
  <c r="B65" i="17"/>
  <c r="Z64" i="17"/>
  <c r="AA64" i="17" s="1"/>
  <c r="U64" i="17"/>
  <c r="D64" i="17"/>
  <c r="C64" i="17"/>
  <c r="B64" i="17"/>
  <c r="Z63" i="17"/>
  <c r="U63" i="17"/>
  <c r="AA63" i="17" s="1"/>
  <c r="D63" i="17"/>
  <c r="C63" i="17"/>
  <c r="B63" i="17"/>
  <c r="Z62" i="17"/>
  <c r="AA62" i="17" s="1"/>
  <c r="U62" i="17"/>
  <c r="D62" i="17"/>
  <c r="C62" i="17"/>
  <c r="B62" i="17"/>
  <c r="Z61" i="17"/>
  <c r="U61" i="17"/>
  <c r="D61" i="17"/>
  <c r="C61" i="17"/>
  <c r="B61" i="17"/>
  <c r="Z60" i="17"/>
  <c r="U60" i="17"/>
  <c r="D60" i="17"/>
  <c r="C60" i="17"/>
  <c r="B60" i="17"/>
  <c r="Z59" i="17"/>
  <c r="U59" i="17"/>
  <c r="AA59" i="17" s="1"/>
  <c r="D59" i="17"/>
  <c r="C59" i="17"/>
  <c r="B59" i="17"/>
  <c r="Z58" i="17"/>
  <c r="AA58" i="17" s="1"/>
  <c r="U58" i="17"/>
  <c r="D58" i="17"/>
  <c r="C58" i="17"/>
  <c r="B58" i="17"/>
  <c r="Z57" i="17"/>
  <c r="U57" i="17"/>
  <c r="D57" i="17"/>
  <c r="C57" i="17"/>
  <c r="B57" i="17"/>
  <c r="Z56" i="17"/>
  <c r="U56" i="17"/>
  <c r="D56" i="17"/>
  <c r="C56" i="17"/>
  <c r="B56" i="17"/>
  <c r="Z55" i="17"/>
  <c r="U55" i="17"/>
  <c r="AA55" i="17" s="1"/>
  <c r="D55" i="17"/>
  <c r="C55" i="17"/>
  <c r="B55" i="17"/>
  <c r="Z54" i="17"/>
  <c r="AA54" i="17" s="1"/>
  <c r="U54" i="17"/>
  <c r="D54" i="17"/>
  <c r="C54" i="17"/>
  <c r="B54" i="17"/>
  <c r="Z53" i="17"/>
  <c r="U53" i="17"/>
  <c r="D53" i="17"/>
  <c r="C53" i="17"/>
  <c r="B53" i="17"/>
  <c r="Z52" i="17"/>
  <c r="U52" i="17"/>
  <c r="D52" i="17"/>
  <c r="C52" i="17"/>
  <c r="B52" i="17"/>
  <c r="Z51" i="17"/>
  <c r="U51" i="17"/>
  <c r="AA51" i="17" s="1"/>
  <c r="D51" i="17"/>
  <c r="C51" i="17"/>
  <c r="B51" i="17"/>
  <c r="Z50" i="17"/>
  <c r="AA50" i="17" s="1"/>
  <c r="U50" i="17"/>
  <c r="D50" i="17"/>
  <c r="C50" i="17"/>
  <c r="B50" i="17"/>
  <c r="Z49" i="17"/>
  <c r="U49" i="17"/>
  <c r="D49" i="17"/>
  <c r="C49" i="17"/>
  <c r="B49" i="17"/>
  <c r="Z48" i="17"/>
  <c r="U48" i="17"/>
  <c r="D48" i="17"/>
  <c r="C48" i="17"/>
  <c r="B48" i="17"/>
  <c r="Z47" i="17"/>
  <c r="U47" i="17"/>
  <c r="AA47" i="17" s="1"/>
  <c r="D47" i="17"/>
  <c r="C47" i="17"/>
  <c r="B47" i="17"/>
  <c r="Z46" i="17"/>
  <c r="AA46" i="17" s="1"/>
  <c r="U46" i="17"/>
  <c r="D46" i="17"/>
  <c r="C46" i="17"/>
  <c r="B46" i="17"/>
  <c r="Z45" i="17"/>
  <c r="U45" i="17"/>
  <c r="D45" i="17"/>
  <c r="C45" i="17"/>
  <c r="B45" i="17"/>
  <c r="Z44" i="17"/>
  <c r="U44" i="17"/>
  <c r="D44" i="17"/>
  <c r="C44" i="17"/>
  <c r="B44" i="17"/>
  <c r="Z43" i="17"/>
  <c r="U43" i="17"/>
  <c r="AA43" i="17" s="1"/>
  <c r="D43" i="17"/>
  <c r="C43" i="17"/>
  <c r="B43" i="17"/>
  <c r="Z42" i="17"/>
  <c r="AA42" i="17" s="1"/>
  <c r="U42" i="17"/>
  <c r="D42" i="17"/>
  <c r="C42" i="17"/>
  <c r="B42" i="17"/>
  <c r="Z41" i="17"/>
  <c r="U41" i="17"/>
  <c r="D41" i="17"/>
  <c r="C41" i="17"/>
  <c r="B41" i="17"/>
  <c r="Z40" i="17"/>
  <c r="U40" i="17"/>
  <c r="D40" i="17"/>
  <c r="C40" i="17"/>
  <c r="B40" i="17"/>
  <c r="Z39" i="17"/>
  <c r="U39" i="17"/>
  <c r="AA39" i="17" s="1"/>
  <c r="D39" i="17"/>
  <c r="C39" i="17"/>
  <c r="B39" i="17"/>
  <c r="Z38" i="17"/>
  <c r="AA38" i="17" s="1"/>
  <c r="U38" i="17"/>
  <c r="D38" i="17"/>
  <c r="C38" i="17"/>
  <c r="B38" i="17"/>
  <c r="Z37" i="17"/>
  <c r="U37" i="17"/>
  <c r="D37" i="17"/>
  <c r="C37" i="17"/>
  <c r="B37" i="17"/>
  <c r="Z36" i="17"/>
  <c r="U36" i="17"/>
  <c r="D36" i="17"/>
  <c r="C36" i="17"/>
  <c r="B36" i="17"/>
  <c r="Z35" i="17"/>
  <c r="U35" i="17"/>
  <c r="AA35" i="17" s="1"/>
  <c r="D35" i="17"/>
  <c r="C35" i="17"/>
  <c r="B35" i="17"/>
  <c r="Z34" i="17"/>
  <c r="AA34" i="17" s="1"/>
  <c r="U34" i="17"/>
  <c r="D34" i="17"/>
  <c r="C34" i="17"/>
  <c r="B34" i="17"/>
  <c r="Z33" i="17"/>
  <c r="U33" i="17"/>
  <c r="D33" i="17"/>
  <c r="C33" i="17"/>
  <c r="B33" i="17"/>
  <c r="Z32" i="17"/>
  <c r="U32" i="17"/>
  <c r="D32" i="17"/>
  <c r="C32" i="17"/>
  <c r="B32" i="17"/>
  <c r="Z31" i="17"/>
  <c r="U31" i="17"/>
  <c r="AA31" i="17" s="1"/>
  <c r="D31" i="17"/>
  <c r="C31" i="17"/>
  <c r="B31" i="17"/>
  <c r="Z30" i="17"/>
  <c r="AA30" i="17" s="1"/>
  <c r="U30" i="17"/>
  <c r="D30" i="17"/>
  <c r="C30" i="17"/>
  <c r="B30" i="17"/>
  <c r="Z29" i="17"/>
  <c r="U29" i="17"/>
  <c r="D29" i="17"/>
  <c r="C29" i="17"/>
  <c r="B29" i="17"/>
  <c r="Z28" i="17"/>
  <c r="U28" i="17"/>
  <c r="D28" i="17"/>
  <c r="C28" i="17"/>
  <c r="B28" i="17"/>
  <c r="Z27" i="17"/>
  <c r="U27" i="17"/>
  <c r="AA27" i="17" s="1"/>
  <c r="D27" i="17"/>
  <c r="C27" i="17"/>
  <c r="B27" i="17"/>
  <c r="Z26" i="17"/>
  <c r="AA26" i="17" s="1"/>
  <c r="U26" i="17"/>
  <c r="D26" i="17"/>
  <c r="C26" i="17"/>
  <c r="B26" i="17"/>
  <c r="Z25" i="17"/>
  <c r="U25" i="17"/>
  <c r="D25" i="17"/>
  <c r="C25" i="17"/>
  <c r="B25" i="17"/>
  <c r="Z24" i="17"/>
  <c r="U24" i="17"/>
  <c r="D24" i="17"/>
  <c r="C24" i="17"/>
  <c r="B24" i="17"/>
  <c r="Z23" i="17"/>
  <c r="U23" i="17"/>
  <c r="AA23" i="17" s="1"/>
  <c r="D23" i="17"/>
  <c r="C23" i="17"/>
  <c r="B23" i="17"/>
  <c r="Z22" i="17"/>
  <c r="AA22" i="17" s="1"/>
  <c r="U22" i="17"/>
  <c r="D22" i="17"/>
  <c r="C22" i="17"/>
  <c r="B22" i="17"/>
  <c r="Z21" i="17"/>
  <c r="U21" i="17"/>
  <c r="D21" i="17"/>
  <c r="C21" i="17"/>
  <c r="B21" i="17"/>
  <c r="Z20" i="17"/>
  <c r="U20" i="17"/>
  <c r="D20" i="17"/>
  <c r="C20" i="17"/>
  <c r="B20" i="17"/>
  <c r="Z19" i="17"/>
  <c r="U19" i="17"/>
  <c r="AA19" i="17" s="1"/>
  <c r="D19" i="17"/>
  <c r="C19" i="17"/>
  <c r="B19" i="17"/>
  <c r="Z18" i="17"/>
  <c r="AA18" i="17" s="1"/>
  <c r="U18" i="17"/>
  <c r="D18" i="17"/>
  <c r="C18" i="17"/>
  <c r="B18" i="17"/>
  <c r="Z17" i="17"/>
  <c r="U17" i="17"/>
  <c r="D17" i="17"/>
  <c r="C17" i="17"/>
  <c r="B17" i="17"/>
  <c r="Z16" i="17"/>
  <c r="U16" i="17"/>
  <c r="D16" i="17"/>
  <c r="C16" i="17"/>
  <c r="B16" i="17"/>
  <c r="Z15" i="17"/>
  <c r="U15" i="17"/>
  <c r="AA15" i="17" s="1"/>
  <c r="D15" i="17"/>
  <c r="C15" i="17"/>
  <c r="B15" i="17"/>
  <c r="Z14" i="17"/>
  <c r="AA14" i="17" s="1"/>
  <c r="U14" i="17"/>
  <c r="D14" i="17"/>
  <c r="C14" i="17"/>
  <c r="B14" i="17"/>
  <c r="Z13" i="17"/>
  <c r="U13" i="17"/>
  <c r="D13" i="17"/>
  <c r="C13" i="17"/>
  <c r="B13" i="17"/>
  <c r="Z12" i="17"/>
  <c r="U12" i="17"/>
  <c r="D12" i="17"/>
  <c r="C12" i="17"/>
  <c r="B12" i="17"/>
  <c r="Z11" i="17"/>
  <c r="U11" i="17"/>
  <c r="AA11" i="17" s="1"/>
  <c r="D11" i="17"/>
  <c r="C11" i="17"/>
  <c r="B11" i="17"/>
  <c r="Z10" i="17"/>
  <c r="AA10" i="17" s="1"/>
  <c r="U10" i="17"/>
  <c r="D10" i="17"/>
  <c r="C10" i="17"/>
  <c r="B10" i="17"/>
  <c r="Z9" i="17"/>
  <c r="U9" i="17"/>
  <c r="D9" i="17"/>
  <c r="C9" i="17"/>
  <c r="B9" i="17"/>
  <c r="Z8" i="17"/>
  <c r="U8" i="17"/>
  <c r="D8" i="17"/>
  <c r="C8" i="17"/>
  <c r="B8" i="17"/>
  <c r="Z7" i="17"/>
  <c r="U7" i="17"/>
  <c r="AA7" i="17" s="1"/>
  <c r="D7" i="17"/>
  <c r="C7" i="17"/>
  <c r="B7" i="17"/>
  <c r="Z6" i="17"/>
  <c r="AA6" i="17" s="1"/>
  <c r="U6" i="17"/>
  <c r="D6" i="17"/>
  <c r="C6" i="17"/>
  <c r="B6" i="17"/>
  <c r="Z5" i="17"/>
  <c r="U5" i="17"/>
  <c r="D5" i="17"/>
  <c r="C5" i="17"/>
  <c r="B5" i="17"/>
  <c r="Z4" i="17"/>
  <c r="U4" i="17"/>
  <c r="D4" i="17"/>
  <c r="C4" i="17"/>
  <c r="B4" i="17"/>
  <c r="Z3" i="17"/>
  <c r="U3" i="17"/>
  <c r="AA3" i="17" s="1"/>
  <c r="D3" i="17"/>
  <c r="C3" i="17"/>
  <c r="B3" i="17"/>
  <c r="Y79" i="16"/>
  <c r="X79" i="16"/>
  <c r="W79" i="16"/>
  <c r="V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A79" i="16"/>
  <c r="Z77" i="16"/>
  <c r="U77" i="16"/>
  <c r="AA77" i="16" s="1"/>
  <c r="D77" i="16"/>
  <c r="C77" i="16"/>
  <c r="B77" i="16"/>
  <c r="Z76" i="16"/>
  <c r="U76" i="16"/>
  <c r="D76" i="16"/>
  <c r="C76" i="16"/>
  <c r="B76" i="16"/>
  <c r="Z75" i="16"/>
  <c r="U75" i="16"/>
  <c r="AA75" i="16" s="1"/>
  <c r="D75" i="16"/>
  <c r="C75" i="16"/>
  <c r="B75" i="16"/>
  <c r="Z74" i="16"/>
  <c r="U74" i="16"/>
  <c r="AA74" i="16" s="1"/>
  <c r="D74" i="16"/>
  <c r="C74" i="16"/>
  <c r="B74" i="16"/>
  <c r="Z73" i="16"/>
  <c r="U73" i="16"/>
  <c r="AA73" i="16" s="1"/>
  <c r="D73" i="16"/>
  <c r="C73" i="16"/>
  <c r="B73" i="16"/>
  <c r="AA72" i="16"/>
  <c r="Z72" i="16"/>
  <c r="U72" i="16"/>
  <c r="D72" i="16"/>
  <c r="C72" i="16"/>
  <c r="B72" i="16"/>
  <c r="Z71" i="16"/>
  <c r="U71" i="16"/>
  <c r="AA71" i="16" s="1"/>
  <c r="D71" i="16"/>
  <c r="C71" i="16"/>
  <c r="B71" i="16"/>
  <c r="Z70" i="16"/>
  <c r="U70" i="16"/>
  <c r="AA70" i="16" s="1"/>
  <c r="D70" i="16"/>
  <c r="C70" i="16"/>
  <c r="B70" i="16"/>
  <c r="Z69" i="16"/>
  <c r="U69" i="16"/>
  <c r="D69" i="16"/>
  <c r="C69" i="16"/>
  <c r="B69" i="16"/>
  <c r="Z68" i="16"/>
  <c r="U68" i="16"/>
  <c r="D68" i="16"/>
  <c r="C68" i="16"/>
  <c r="B68" i="16"/>
  <c r="Z67" i="16"/>
  <c r="U67" i="16"/>
  <c r="AA67" i="16" s="1"/>
  <c r="D67" i="16"/>
  <c r="C67" i="16"/>
  <c r="B67" i="16"/>
  <c r="Z66" i="16"/>
  <c r="U66" i="16"/>
  <c r="D66" i="16"/>
  <c r="C66" i="16"/>
  <c r="B66" i="16"/>
  <c r="Z65" i="16"/>
  <c r="U65" i="16"/>
  <c r="D65" i="16"/>
  <c r="C65" i="16"/>
  <c r="B65" i="16"/>
  <c r="Z64" i="16"/>
  <c r="U64" i="16"/>
  <c r="D64" i="16"/>
  <c r="C64" i="16"/>
  <c r="B64" i="16"/>
  <c r="Z63" i="16"/>
  <c r="U63" i="16"/>
  <c r="D63" i="16"/>
  <c r="C63" i="16"/>
  <c r="B63" i="16"/>
  <c r="Z62" i="16"/>
  <c r="U62" i="16"/>
  <c r="D62" i="16"/>
  <c r="C62" i="16"/>
  <c r="B62" i="16"/>
  <c r="Z61" i="16"/>
  <c r="U61" i="16"/>
  <c r="D61" i="16"/>
  <c r="C61" i="16"/>
  <c r="B61" i="16"/>
  <c r="Z60" i="16"/>
  <c r="U60" i="16"/>
  <c r="D60" i="16"/>
  <c r="C60" i="16"/>
  <c r="B60" i="16"/>
  <c r="Z59" i="16"/>
  <c r="U59" i="16"/>
  <c r="D59" i="16"/>
  <c r="C59" i="16"/>
  <c r="B59" i="16"/>
  <c r="Z58" i="16"/>
  <c r="U58" i="16"/>
  <c r="D58" i="16"/>
  <c r="C58" i="16"/>
  <c r="B58" i="16"/>
  <c r="Z57" i="16"/>
  <c r="U57" i="16"/>
  <c r="C57" i="16"/>
  <c r="B57" i="16"/>
  <c r="Z56" i="16"/>
  <c r="U56" i="16"/>
  <c r="D56" i="16"/>
  <c r="C56" i="16"/>
  <c r="B56" i="16"/>
  <c r="Z55" i="16"/>
  <c r="U55" i="16"/>
  <c r="D55" i="16"/>
  <c r="C55" i="16"/>
  <c r="B55" i="16"/>
  <c r="Z54" i="16"/>
  <c r="U54" i="16"/>
  <c r="C54" i="16"/>
  <c r="B54" i="16"/>
  <c r="Z53" i="16"/>
  <c r="U53" i="16"/>
  <c r="D53" i="16"/>
  <c r="C53" i="16"/>
  <c r="B53" i="16"/>
  <c r="Z52" i="16"/>
  <c r="U52" i="16"/>
  <c r="D52" i="16"/>
  <c r="C52" i="16"/>
  <c r="B52" i="16"/>
  <c r="Z51" i="16"/>
  <c r="U51" i="16"/>
  <c r="D51" i="16"/>
  <c r="C51" i="16"/>
  <c r="B51" i="16"/>
  <c r="Z50" i="16"/>
  <c r="U50" i="16"/>
  <c r="D50" i="16"/>
  <c r="C50" i="16"/>
  <c r="B50" i="16"/>
  <c r="Z49" i="16"/>
  <c r="U49" i="16"/>
  <c r="D49" i="16"/>
  <c r="C49" i="16"/>
  <c r="B49" i="16"/>
  <c r="Z48" i="16"/>
  <c r="U48" i="16"/>
  <c r="D48" i="16"/>
  <c r="C48" i="16"/>
  <c r="B48" i="16"/>
  <c r="Z47" i="16"/>
  <c r="U47" i="16"/>
  <c r="D47" i="16"/>
  <c r="C47" i="16"/>
  <c r="B47" i="16"/>
  <c r="Z46" i="16"/>
  <c r="U46" i="16"/>
  <c r="D46" i="16"/>
  <c r="C46" i="16"/>
  <c r="B46" i="16"/>
  <c r="Z45" i="16"/>
  <c r="U45" i="16"/>
  <c r="D45" i="16"/>
  <c r="C45" i="16"/>
  <c r="B45" i="16"/>
  <c r="Z44" i="16"/>
  <c r="U44" i="16"/>
  <c r="D44" i="16"/>
  <c r="C44" i="16"/>
  <c r="B44" i="16"/>
  <c r="Z43" i="16"/>
  <c r="U43" i="16"/>
  <c r="D43" i="16"/>
  <c r="C43" i="16"/>
  <c r="B43" i="16"/>
  <c r="Z42" i="16"/>
  <c r="U42" i="16"/>
  <c r="D42" i="16"/>
  <c r="C42" i="16"/>
  <c r="B42" i="16"/>
  <c r="Z41" i="16"/>
  <c r="U41" i="16"/>
  <c r="D41" i="16"/>
  <c r="C41" i="16"/>
  <c r="B41" i="16"/>
  <c r="Z40" i="16"/>
  <c r="U40" i="16"/>
  <c r="D40" i="16"/>
  <c r="C40" i="16"/>
  <c r="B40" i="16"/>
  <c r="Z39" i="16"/>
  <c r="U39" i="16"/>
  <c r="D39" i="16"/>
  <c r="C39" i="16"/>
  <c r="B39" i="16"/>
  <c r="Z38" i="16"/>
  <c r="U38" i="16"/>
  <c r="D38" i="16"/>
  <c r="C38" i="16"/>
  <c r="B38" i="16"/>
  <c r="Z37" i="16"/>
  <c r="U37" i="16"/>
  <c r="D37" i="16"/>
  <c r="C37" i="16"/>
  <c r="B37" i="16"/>
  <c r="Z36" i="16"/>
  <c r="U36" i="16"/>
  <c r="D36" i="16"/>
  <c r="C36" i="16"/>
  <c r="B36" i="16"/>
  <c r="Z35" i="16"/>
  <c r="U35" i="16"/>
  <c r="D35" i="16"/>
  <c r="C35" i="16"/>
  <c r="B35" i="16"/>
  <c r="Z34" i="16"/>
  <c r="U34" i="16"/>
  <c r="D34" i="16"/>
  <c r="C34" i="16"/>
  <c r="B34" i="16"/>
  <c r="Z33" i="16"/>
  <c r="U33" i="16"/>
  <c r="D33" i="16"/>
  <c r="C33" i="16"/>
  <c r="B33" i="16"/>
  <c r="Z32" i="16"/>
  <c r="U32" i="16"/>
  <c r="D32" i="16"/>
  <c r="C32" i="16"/>
  <c r="B32" i="16"/>
  <c r="Z31" i="16"/>
  <c r="U31" i="16"/>
  <c r="D31" i="16"/>
  <c r="C31" i="16"/>
  <c r="B31" i="16"/>
  <c r="Z30" i="16"/>
  <c r="U30" i="16"/>
  <c r="D30" i="16"/>
  <c r="C30" i="16"/>
  <c r="B30" i="16"/>
  <c r="Z29" i="16"/>
  <c r="U29" i="16"/>
  <c r="D29" i="16"/>
  <c r="C29" i="16"/>
  <c r="B29" i="16"/>
  <c r="Z28" i="16"/>
  <c r="U28" i="16"/>
  <c r="D28" i="16"/>
  <c r="C28" i="16"/>
  <c r="B28" i="16"/>
  <c r="Z27" i="16"/>
  <c r="U27" i="16"/>
  <c r="D27" i="16"/>
  <c r="C27" i="16"/>
  <c r="B27" i="16"/>
  <c r="Z26" i="16"/>
  <c r="U26" i="16"/>
  <c r="D26" i="16"/>
  <c r="C26" i="16"/>
  <c r="B26" i="16"/>
  <c r="Z25" i="16"/>
  <c r="U25" i="16"/>
  <c r="D25" i="16"/>
  <c r="C25" i="16"/>
  <c r="B25" i="16"/>
  <c r="Z24" i="16"/>
  <c r="U24" i="16"/>
  <c r="D24" i="16"/>
  <c r="C24" i="16"/>
  <c r="B24" i="16"/>
  <c r="Z23" i="16"/>
  <c r="U23" i="16"/>
  <c r="D23" i="16"/>
  <c r="C23" i="16"/>
  <c r="B23" i="16"/>
  <c r="Z22" i="16"/>
  <c r="U22" i="16"/>
  <c r="D22" i="16"/>
  <c r="C22" i="16"/>
  <c r="B22" i="16"/>
  <c r="Z21" i="16"/>
  <c r="U21" i="16"/>
  <c r="C21" i="16"/>
  <c r="B21" i="16"/>
  <c r="Z20" i="16"/>
  <c r="U20" i="16"/>
  <c r="D20" i="16"/>
  <c r="C20" i="16"/>
  <c r="B20" i="16"/>
  <c r="Z19" i="16"/>
  <c r="U19" i="16"/>
  <c r="D19" i="16"/>
  <c r="C19" i="16"/>
  <c r="B19" i="16"/>
  <c r="Z18" i="16"/>
  <c r="U18" i="16"/>
  <c r="D18" i="16"/>
  <c r="C18" i="16"/>
  <c r="B18" i="16"/>
  <c r="Z17" i="16"/>
  <c r="U17" i="16"/>
  <c r="D17" i="16"/>
  <c r="C17" i="16"/>
  <c r="B17" i="16"/>
  <c r="Z16" i="16"/>
  <c r="U16" i="16"/>
  <c r="D16" i="16"/>
  <c r="C16" i="16"/>
  <c r="B16" i="16"/>
  <c r="Z15" i="16"/>
  <c r="U15" i="16"/>
  <c r="C15" i="16"/>
  <c r="B15" i="16"/>
  <c r="Z14" i="16"/>
  <c r="U14" i="16"/>
  <c r="C14" i="16"/>
  <c r="B14" i="16"/>
  <c r="Z13" i="16"/>
  <c r="U13" i="16"/>
  <c r="D13" i="16"/>
  <c r="C13" i="16"/>
  <c r="B13" i="16"/>
  <c r="Z12" i="16"/>
  <c r="U12" i="16"/>
  <c r="D12" i="16"/>
  <c r="C12" i="16"/>
  <c r="B12" i="16"/>
  <c r="Z11" i="16"/>
  <c r="U11" i="16"/>
  <c r="D11" i="16"/>
  <c r="C11" i="16"/>
  <c r="B11" i="16"/>
  <c r="Z10" i="16"/>
  <c r="U10" i="16"/>
  <c r="D10" i="16"/>
  <c r="C10" i="16"/>
  <c r="B10" i="16"/>
  <c r="Z9" i="16"/>
  <c r="U9" i="16"/>
  <c r="D9" i="16"/>
  <c r="C9" i="16"/>
  <c r="B9" i="16"/>
  <c r="Z8" i="16"/>
  <c r="U8" i="16"/>
  <c r="D8" i="16"/>
  <c r="C8" i="16"/>
  <c r="B8" i="16"/>
  <c r="Z7" i="16"/>
  <c r="U7" i="16"/>
  <c r="D7" i="16"/>
  <c r="C7" i="16"/>
  <c r="B7" i="16"/>
  <c r="Z6" i="16"/>
  <c r="U6" i="16"/>
  <c r="D6" i="16"/>
  <c r="C6" i="16"/>
  <c r="B6" i="16"/>
  <c r="Z5" i="16"/>
  <c r="U5" i="16"/>
  <c r="C5" i="16"/>
  <c r="B5" i="16"/>
  <c r="Z4" i="16"/>
  <c r="U4" i="16"/>
  <c r="D4" i="16"/>
  <c r="C4" i="16"/>
  <c r="B4" i="16"/>
  <c r="Z3" i="16"/>
  <c r="U3" i="16"/>
  <c r="C3" i="16"/>
  <c r="B3" i="16"/>
  <c r="Y79" i="15"/>
  <c r="X79" i="15"/>
  <c r="W79" i="15"/>
  <c r="V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Z77" i="15"/>
  <c r="U77" i="15"/>
  <c r="AA77" i="15" s="1"/>
  <c r="D77" i="15"/>
  <c r="C77" i="15"/>
  <c r="B77" i="15"/>
  <c r="Z76" i="15"/>
  <c r="U76" i="15"/>
  <c r="AA76" i="15" s="1"/>
  <c r="D76" i="15"/>
  <c r="C76" i="15"/>
  <c r="B76" i="15"/>
  <c r="Z75" i="15"/>
  <c r="U75" i="15"/>
  <c r="AA75" i="15" s="1"/>
  <c r="D75" i="15"/>
  <c r="C75" i="15"/>
  <c r="B75" i="15"/>
  <c r="Z74" i="15"/>
  <c r="U74" i="15"/>
  <c r="AA74" i="15" s="1"/>
  <c r="D74" i="15"/>
  <c r="C74" i="15"/>
  <c r="B74" i="15"/>
  <c r="Z73" i="15"/>
  <c r="U73" i="15"/>
  <c r="AA73" i="15" s="1"/>
  <c r="D73" i="15"/>
  <c r="C73" i="15"/>
  <c r="B73" i="15"/>
  <c r="Z72" i="15"/>
  <c r="U72" i="15"/>
  <c r="D72" i="15"/>
  <c r="C72" i="15"/>
  <c r="B72" i="15"/>
  <c r="Z71" i="15"/>
  <c r="U71" i="15"/>
  <c r="D71" i="15"/>
  <c r="C71" i="15"/>
  <c r="B71" i="15"/>
  <c r="Z70" i="15"/>
  <c r="U70" i="15"/>
  <c r="AA70" i="15" s="1"/>
  <c r="D70" i="15"/>
  <c r="C70" i="15"/>
  <c r="B70" i="15"/>
  <c r="Z69" i="15"/>
  <c r="U69" i="15"/>
  <c r="AA69" i="15" s="1"/>
  <c r="D69" i="15"/>
  <c r="C69" i="15"/>
  <c r="B69" i="15"/>
  <c r="Z68" i="15"/>
  <c r="U68" i="15"/>
  <c r="D68" i="15"/>
  <c r="C68" i="15"/>
  <c r="B68" i="15"/>
  <c r="Z67" i="15"/>
  <c r="U67" i="15"/>
  <c r="D67" i="15"/>
  <c r="C67" i="15"/>
  <c r="B67" i="15"/>
  <c r="Z66" i="15"/>
  <c r="U66" i="15"/>
  <c r="D66" i="15"/>
  <c r="C66" i="15"/>
  <c r="B66" i="15"/>
  <c r="Z65" i="15"/>
  <c r="U65" i="15"/>
  <c r="AA65" i="15" s="1"/>
  <c r="D65" i="15"/>
  <c r="C65" i="15"/>
  <c r="B65" i="15"/>
  <c r="Z64" i="15"/>
  <c r="U64" i="15"/>
  <c r="D64" i="15"/>
  <c r="C64" i="15"/>
  <c r="B64" i="15"/>
  <c r="Z63" i="15"/>
  <c r="U63" i="15"/>
  <c r="D63" i="15"/>
  <c r="C63" i="15"/>
  <c r="B63" i="15"/>
  <c r="Z62" i="15"/>
  <c r="U62" i="15"/>
  <c r="D62" i="15"/>
  <c r="C62" i="15"/>
  <c r="B62" i="15"/>
  <c r="Z61" i="15"/>
  <c r="U61" i="15"/>
  <c r="D61" i="15"/>
  <c r="C61" i="15"/>
  <c r="B61" i="15"/>
  <c r="Z60" i="15"/>
  <c r="U60" i="15"/>
  <c r="D60" i="15"/>
  <c r="C60" i="15"/>
  <c r="B60" i="15"/>
  <c r="Z59" i="15"/>
  <c r="U59" i="15"/>
  <c r="D59" i="15"/>
  <c r="C59" i="15"/>
  <c r="B59" i="15"/>
  <c r="Z58" i="15"/>
  <c r="U58" i="15"/>
  <c r="D58" i="15"/>
  <c r="C58" i="15"/>
  <c r="B58" i="15"/>
  <c r="Z57" i="15"/>
  <c r="U57" i="15"/>
  <c r="C57" i="15"/>
  <c r="B57" i="15"/>
  <c r="Z56" i="15"/>
  <c r="U56" i="15"/>
  <c r="AA56" i="15" s="1"/>
  <c r="D56" i="15"/>
  <c r="C56" i="15"/>
  <c r="B56" i="15"/>
  <c r="Z55" i="15"/>
  <c r="U55" i="15"/>
  <c r="D55" i="15"/>
  <c r="C55" i="15"/>
  <c r="B55" i="15"/>
  <c r="Z54" i="15"/>
  <c r="U54" i="15"/>
  <c r="C54" i="15"/>
  <c r="B54" i="15"/>
  <c r="Z53" i="15"/>
  <c r="U53" i="15"/>
  <c r="D53" i="15"/>
  <c r="C53" i="15"/>
  <c r="B53" i="15"/>
  <c r="Z52" i="15"/>
  <c r="U52" i="15"/>
  <c r="D52" i="15"/>
  <c r="C52" i="15"/>
  <c r="B52" i="15"/>
  <c r="Z51" i="15"/>
  <c r="U51" i="15"/>
  <c r="AA51" i="15" s="1"/>
  <c r="D51" i="15"/>
  <c r="C51" i="15"/>
  <c r="B51" i="15"/>
  <c r="Z50" i="15"/>
  <c r="U50" i="15"/>
  <c r="D50" i="15"/>
  <c r="C50" i="15"/>
  <c r="B50" i="15"/>
  <c r="Z49" i="15"/>
  <c r="U49" i="15"/>
  <c r="D49" i="15"/>
  <c r="C49" i="15"/>
  <c r="B49" i="15"/>
  <c r="Z48" i="15"/>
  <c r="U48" i="15"/>
  <c r="AA48" i="15" s="1"/>
  <c r="D48" i="15"/>
  <c r="C48" i="15"/>
  <c r="B48" i="15"/>
  <c r="Z47" i="15"/>
  <c r="U47" i="15"/>
  <c r="D47" i="15"/>
  <c r="C47" i="15"/>
  <c r="B47" i="15"/>
  <c r="Z46" i="15"/>
  <c r="U46" i="15"/>
  <c r="D46" i="15"/>
  <c r="C46" i="15"/>
  <c r="B46" i="15"/>
  <c r="Z45" i="15"/>
  <c r="U45" i="15"/>
  <c r="D45" i="15"/>
  <c r="C45" i="15"/>
  <c r="B45" i="15"/>
  <c r="Z44" i="15"/>
  <c r="U44" i="15"/>
  <c r="D44" i="15"/>
  <c r="C44" i="15"/>
  <c r="B44" i="15"/>
  <c r="Z43" i="15"/>
  <c r="U43" i="15"/>
  <c r="D43" i="15"/>
  <c r="C43" i="15"/>
  <c r="B43" i="15"/>
  <c r="Z42" i="15"/>
  <c r="U42" i="15"/>
  <c r="D42" i="15"/>
  <c r="C42" i="15"/>
  <c r="B42" i="15"/>
  <c r="Z41" i="15"/>
  <c r="U41" i="15"/>
  <c r="D41" i="15"/>
  <c r="C41" i="15"/>
  <c r="B41" i="15"/>
  <c r="Z40" i="15"/>
  <c r="U40" i="15"/>
  <c r="AA40" i="15" s="1"/>
  <c r="D40" i="15"/>
  <c r="C40" i="15"/>
  <c r="B40" i="15"/>
  <c r="Z39" i="15"/>
  <c r="U39" i="15"/>
  <c r="D39" i="15"/>
  <c r="C39" i="15"/>
  <c r="B39" i="15"/>
  <c r="Z38" i="15"/>
  <c r="U38" i="15"/>
  <c r="D38" i="15"/>
  <c r="C38" i="15"/>
  <c r="B38" i="15"/>
  <c r="Z37" i="15"/>
  <c r="U37" i="15"/>
  <c r="D37" i="15"/>
  <c r="C37" i="15"/>
  <c r="B37" i="15"/>
  <c r="Z36" i="15"/>
  <c r="U36" i="15"/>
  <c r="D36" i="15"/>
  <c r="C36" i="15"/>
  <c r="B36" i="15"/>
  <c r="Z35" i="15"/>
  <c r="U35" i="15"/>
  <c r="D35" i="15"/>
  <c r="C35" i="15"/>
  <c r="B35" i="15"/>
  <c r="Z34" i="15"/>
  <c r="U34" i="15"/>
  <c r="D34" i="15"/>
  <c r="C34" i="15"/>
  <c r="B34" i="15"/>
  <c r="Z33" i="15"/>
  <c r="U33" i="15"/>
  <c r="D33" i="15"/>
  <c r="C33" i="15"/>
  <c r="B33" i="15"/>
  <c r="Z32" i="15"/>
  <c r="U32" i="15"/>
  <c r="D32" i="15"/>
  <c r="C32" i="15"/>
  <c r="B32" i="15"/>
  <c r="Z31" i="15"/>
  <c r="U31" i="15"/>
  <c r="D31" i="15"/>
  <c r="C31" i="15"/>
  <c r="B31" i="15"/>
  <c r="Z30" i="15"/>
  <c r="U30" i="15"/>
  <c r="D30" i="15"/>
  <c r="C30" i="15"/>
  <c r="B30" i="15"/>
  <c r="Z29" i="15"/>
  <c r="U29" i="15"/>
  <c r="D29" i="15"/>
  <c r="C29" i="15"/>
  <c r="B29" i="15"/>
  <c r="Z28" i="15"/>
  <c r="U28" i="15"/>
  <c r="D28" i="15"/>
  <c r="C28" i="15"/>
  <c r="B28" i="15"/>
  <c r="Z27" i="15"/>
  <c r="U27" i="15"/>
  <c r="D27" i="15"/>
  <c r="C27" i="15"/>
  <c r="B27" i="15"/>
  <c r="Z26" i="15"/>
  <c r="U26" i="15"/>
  <c r="D26" i="15"/>
  <c r="C26" i="15"/>
  <c r="B26" i="15"/>
  <c r="Z25" i="15"/>
  <c r="U25" i="15"/>
  <c r="D25" i="15"/>
  <c r="C25" i="15"/>
  <c r="B25" i="15"/>
  <c r="Z24" i="15"/>
  <c r="U24" i="15"/>
  <c r="D24" i="15"/>
  <c r="C24" i="15"/>
  <c r="B24" i="15"/>
  <c r="Z23" i="15"/>
  <c r="U23" i="15"/>
  <c r="D23" i="15"/>
  <c r="C23" i="15"/>
  <c r="B23" i="15"/>
  <c r="Z22" i="15"/>
  <c r="U22" i="15"/>
  <c r="D22" i="15"/>
  <c r="C22" i="15"/>
  <c r="B22" i="15"/>
  <c r="Z21" i="15"/>
  <c r="U21" i="15"/>
  <c r="D21" i="15"/>
  <c r="C21" i="15"/>
  <c r="B21" i="15"/>
  <c r="Z20" i="15"/>
  <c r="U20" i="15"/>
  <c r="D20" i="15"/>
  <c r="C20" i="15"/>
  <c r="B20" i="15"/>
  <c r="Z19" i="15"/>
  <c r="U19" i="15"/>
  <c r="D19" i="15"/>
  <c r="C19" i="15"/>
  <c r="B19" i="15"/>
  <c r="Z18" i="15"/>
  <c r="U18" i="15"/>
  <c r="D18" i="15"/>
  <c r="C18" i="15"/>
  <c r="B18" i="15"/>
  <c r="Z17" i="15"/>
  <c r="U17" i="15"/>
  <c r="D17" i="15"/>
  <c r="C17" i="15"/>
  <c r="B17" i="15"/>
  <c r="Z16" i="15"/>
  <c r="U16" i="15"/>
  <c r="D16" i="15"/>
  <c r="C16" i="15"/>
  <c r="B16" i="15"/>
  <c r="Z15" i="15"/>
  <c r="U15" i="15"/>
  <c r="C15" i="15"/>
  <c r="B15" i="15"/>
  <c r="Z14" i="15"/>
  <c r="U14" i="15"/>
  <c r="C14" i="15"/>
  <c r="B14" i="15"/>
  <c r="Z13" i="15"/>
  <c r="U13" i="15"/>
  <c r="D13" i="15"/>
  <c r="C13" i="15"/>
  <c r="B13" i="15"/>
  <c r="Z12" i="15"/>
  <c r="U12" i="15"/>
  <c r="D12" i="15"/>
  <c r="C12" i="15"/>
  <c r="B12" i="15"/>
  <c r="Z11" i="15"/>
  <c r="U11" i="15"/>
  <c r="D11" i="15"/>
  <c r="C11" i="15"/>
  <c r="B11" i="15"/>
  <c r="Z10" i="15"/>
  <c r="U10" i="15"/>
  <c r="D10" i="15"/>
  <c r="C10" i="15"/>
  <c r="B10" i="15"/>
  <c r="Z9" i="15"/>
  <c r="U9" i="15"/>
  <c r="AA9" i="15" s="1"/>
  <c r="D9" i="15"/>
  <c r="C9" i="15"/>
  <c r="B9" i="15"/>
  <c r="Z8" i="15"/>
  <c r="U8" i="15"/>
  <c r="D8" i="15"/>
  <c r="C8" i="15"/>
  <c r="B8" i="15"/>
  <c r="Z7" i="15"/>
  <c r="U7" i="15"/>
  <c r="D7" i="15"/>
  <c r="C7" i="15"/>
  <c r="B7" i="15"/>
  <c r="Z6" i="15"/>
  <c r="U6" i="15"/>
  <c r="D6" i="15"/>
  <c r="C6" i="15"/>
  <c r="B6" i="15"/>
  <c r="Z5" i="15"/>
  <c r="U5" i="15"/>
  <c r="AA5" i="15" s="1"/>
  <c r="C5" i="15"/>
  <c r="B5" i="15"/>
  <c r="Z4" i="15"/>
  <c r="U4" i="15"/>
  <c r="D4" i="15"/>
  <c r="C4" i="15"/>
  <c r="B4" i="15"/>
  <c r="Z3" i="15"/>
  <c r="U3" i="15"/>
  <c r="C3" i="15"/>
  <c r="B3" i="15"/>
  <c r="Y79" i="14"/>
  <c r="X79" i="14"/>
  <c r="W79" i="14"/>
  <c r="V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Z77" i="14"/>
  <c r="U77" i="14"/>
  <c r="AA77" i="14" s="1"/>
  <c r="D77" i="14"/>
  <c r="C77" i="14"/>
  <c r="B77" i="14"/>
  <c r="Z76" i="14"/>
  <c r="U76" i="14"/>
  <c r="AA76" i="14" s="1"/>
  <c r="D76" i="14"/>
  <c r="C76" i="14"/>
  <c r="B76" i="14"/>
  <c r="Z75" i="14"/>
  <c r="U75" i="14"/>
  <c r="AA75" i="14" s="1"/>
  <c r="D75" i="14"/>
  <c r="C75" i="14"/>
  <c r="B75" i="14"/>
  <c r="Z74" i="14"/>
  <c r="U74" i="14"/>
  <c r="AA74" i="14" s="1"/>
  <c r="D74" i="14"/>
  <c r="C74" i="14"/>
  <c r="B74" i="14"/>
  <c r="Z73" i="14"/>
  <c r="U73" i="14"/>
  <c r="AA73" i="14" s="1"/>
  <c r="D73" i="14"/>
  <c r="C73" i="14"/>
  <c r="B73" i="14"/>
  <c r="Z72" i="14"/>
  <c r="U72" i="14"/>
  <c r="D72" i="14"/>
  <c r="C72" i="14"/>
  <c r="B72" i="14"/>
  <c r="Z71" i="14"/>
  <c r="U71" i="14"/>
  <c r="AA71" i="14" s="1"/>
  <c r="D71" i="14"/>
  <c r="C71" i="14"/>
  <c r="B71" i="14"/>
  <c r="Z70" i="14"/>
  <c r="U70" i="14"/>
  <c r="AA70" i="14" s="1"/>
  <c r="D70" i="14"/>
  <c r="C70" i="14"/>
  <c r="B70" i="14"/>
  <c r="Z69" i="14"/>
  <c r="U69" i="14"/>
  <c r="AA69" i="14" s="1"/>
  <c r="D69" i="14"/>
  <c r="C69" i="14"/>
  <c r="B69" i="14"/>
  <c r="Z68" i="14"/>
  <c r="U68" i="14"/>
  <c r="D68" i="14"/>
  <c r="C68" i="14"/>
  <c r="B68" i="14"/>
  <c r="Z67" i="14"/>
  <c r="U67" i="14"/>
  <c r="AA67" i="14" s="1"/>
  <c r="D67" i="14"/>
  <c r="C67" i="14"/>
  <c r="B67" i="14"/>
  <c r="Z66" i="14"/>
  <c r="U66" i="14"/>
  <c r="AA66" i="14" s="1"/>
  <c r="D66" i="14"/>
  <c r="C66" i="14"/>
  <c r="B66" i="14"/>
  <c r="Z65" i="14"/>
  <c r="U65" i="14"/>
  <c r="AA65" i="14" s="1"/>
  <c r="D65" i="14"/>
  <c r="C65" i="14"/>
  <c r="B65" i="14"/>
  <c r="Z64" i="14"/>
  <c r="U64" i="14"/>
  <c r="D64" i="14"/>
  <c r="C64" i="14"/>
  <c r="B64" i="14"/>
  <c r="Z63" i="14"/>
  <c r="U63" i="14"/>
  <c r="AA63" i="14" s="1"/>
  <c r="D63" i="14"/>
  <c r="C63" i="14"/>
  <c r="B63" i="14"/>
  <c r="Z62" i="14"/>
  <c r="U62" i="14"/>
  <c r="AA62" i="14" s="1"/>
  <c r="D62" i="14"/>
  <c r="C62" i="14"/>
  <c r="B62" i="14"/>
  <c r="Z61" i="14"/>
  <c r="U61" i="14"/>
  <c r="AA61" i="14" s="1"/>
  <c r="D61" i="14"/>
  <c r="C61" i="14"/>
  <c r="B61" i="14"/>
  <c r="Z60" i="14"/>
  <c r="U60" i="14"/>
  <c r="D60" i="14"/>
  <c r="C60" i="14"/>
  <c r="B60" i="14"/>
  <c r="Z59" i="14"/>
  <c r="U59" i="14"/>
  <c r="AA59" i="14" s="1"/>
  <c r="D59" i="14"/>
  <c r="C59" i="14"/>
  <c r="B59" i="14"/>
  <c r="Z58" i="14"/>
  <c r="U58" i="14"/>
  <c r="D58" i="14"/>
  <c r="C58" i="14"/>
  <c r="B58" i="14"/>
  <c r="Z57" i="14"/>
  <c r="U57" i="14"/>
  <c r="AA57" i="14" s="1"/>
  <c r="D57" i="14"/>
  <c r="C57" i="14"/>
  <c r="B57" i="14"/>
  <c r="Z56" i="14"/>
  <c r="U56" i="14"/>
  <c r="D56" i="14"/>
  <c r="C56" i="14"/>
  <c r="B56" i="14"/>
  <c r="Z55" i="14"/>
  <c r="U55" i="14"/>
  <c r="AA55" i="14" s="1"/>
  <c r="D55" i="14"/>
  <c r="C55" i="14"/>
  <c r="B55" i="14"/>
  <c r="Z54" i="14"/>
  <c r="U54" i="14"/>
  <c r="D54" i="14"/>
  <c r="C54" i="14"/>
  <c r="B54" i="14"/>
  <c r="Z53" i="14"/>
  <c r="U53" i="14"/>
  <c r="AA53" i="14" s="1"/>
  <c r="D53" i="14"/>
  <c r="C53" i="14"/>
  <c r="B53" i="14"/>
  <c r="Z52" i="14"/>
  <c r="U52" i="14"/>
  <c r="D52" i="14"/>
  <c r="C52" i="14"/>
  <c r="B52" i="14"/>
  <c r="Z51" i="14"/>
  <c r="U51" i="14"/>
  <c r="AA51" i="14" s="1"/>
  <c r="D51" i="14"/>
  <c r="C51" i="14"/>
  <c r="B51" i="14"/>
  <c r="Z50" i="14"/>
  <c r="U50" i="14"/>
  <c r="D50" i="14"/>
  <c r="C50" i="14"/>
  <c r="B50" i="14"/>
  <c r="Z49" i="14"/>
  <c r="U49" i="14"/>
  <c r="AA49" i="14" s="1"/>
  <c r="D49" i="14"/>
  <c r="C49" i="14"/>
  <c r="B49" i="14"/>
  <c r="Z48" i="14"/>
  <c r="U48" i="14"/>
  <c r="D48" i="14"/>
  <c r="C48" i="14"/>
  <c r="B48" i="14"/>
  <c r="Z47" i="14"/>
  <c r="U47" i="14"/>
  <c r="D47" i="14"/>
  <c r="C47" i="14"/>
  <c r="B47" i="14"/>
  <c r="Z46" i="14"/>
  <c r="U46" i="14"/>
  <c r="D46" i="14"/>
  <c r="C46" i="14"/>
  <c r="B46" i="14"/>
  <c r="Z45" i="14"/>
  <c r="U45" i="14"/>
  <c r="AA45" i="14" s="1"/>
  <c r="D45" i="14"/>
  <c r="C45" i="14"/>
  <c r="B45" i="14"/>
  <c r="Z44" i="14"/>
  <c r="U44" i="14"/>
  <c r="D44" i="14"/>
  <c r="C44" i="14"/>
  <c r="B44" i="14"/>
  <c r="Z43" i="14"/>
  <c r="U43" i="14"/>
  <c r="AA43" i="14" s="1"/>
  <c r="D43" i="14"/>
  <c r="C43" i="14"/>
  <c r="B43" i="14"/>
  <c r="Z42" i="14"/>
  <c r="U42" i="14"/>
  <c r="D42" i="14"/>
  <c r="C42" i="14"/>
  <c r="B42" i="14"/>
  <c r="Z41" i="14"/>
  <c r="U41" i="14"/>
  <c r="AA41" i="14" s="1"/>
  <c r="D41" i="14"/>
  <c r="C41" i="14"/>
  <c r="B41" i="14"/>
  <c r="Z40" i="14"/>
  <c r="U40" i="14"/>
  <c r="D40" i="14"/>
  <c r="C40" i="14"/>
  <c r="B40" i="14"/>
  <c r="Z39" i="14"/>
  <c r="U39" i="14"/>
  <c r="D39" i="14"/>
  <c r="C39" i="14"/>
  <c r="B39" i="14"/>
  <c r="Z38" i="14"/>
  <c r="U38" i="14"/>
  <c r="D38" i="14"/>
  <c r="C38" i="14"/>
  <c r="B38" i="14"/>
  <c r="Z37" i="14"/>
  <c r="U37" i="14"/>
  <c r="D37" i="14"/>
  <c r="C37" i="14"/>
  <c r="B37" i="14"/>
  <c r="Z36" i="14"/>
  <c r="U36" i="14"/>
  <c r="D36" i="14"/>
  <c r="C36" i="14"/>
  <c r="B36" i="14"/>
  <c r="Z35" i="14"/>
  <c r="U35" i="14"/>
  <c r="AA35" i="14" s="1"/>
  <c r="D35" i="14"/>
  <c r="C35" i="14"/>
  <c r="B35" i="14"/>
  <c r="Z34" i="14"/>
  <c r="U34" i="14"/>
  <c r="AA34" i="14" s="1"/>
  <c r="D34" i="14"/>
  <c r="C34" i="14"/>
  <c r="B34" i="14"/>
  <c r="Z33" i="14"/>
  <c r="U33" i="14"/>
  <c r="D33" i="14"/>
  <c r="C33" i="14"/>
  <c r="B33" i="14"/>
  <c r="Z32" i="14"/>
  <c r="U32" i="14"/>
  <c r="D32" i="14"/>
  <c r="C32" i="14"/>
  <c r="B32" i="14"/>
  <c r="Z31" i="14"/>
  <c r="U31" i="14"/>
  <c r="AA31" i="14" s="1"/>
  <c r="D31" i="14"/>
  <c r="C31" i="14"/>
  <c r="B31" i="14"/>
  <c r="Z30" i="14"/>
  <c r="U30" i="14"/>
  <c r="AA30" i="14" s="1"/>
  <c r="D30" i="14"/>
  <c r="C30" i="14"/>
  <c r="B30" i="14"/>
  <c r="Z29" i="14"/>
  <c r="U29" i="14"/>
  <c r="D29" i="14"/>
  <c r="C29" i="14"/>
  <c r="B29" i="14"/>
  <c r="Z28" i="14"/>
  <c r="U28" i="14"/>
  <c r="D28" i="14"/>
  <c r="C28" i="14"/>
  <c r="B28" i="14"/>
  <c r="Z27" i="14"/>
  <c r="U27" i="14"/>
  <c r="AA27" i="14" s="1"/>
  <c r="D27" i="14"/>
  <c r="C27" i="14"/>
  <c r="B27" i="14"/>
  <c r="AA26" i="14"/>
  <c r="Z26" i="14"/>
  <c r="U26" i="14"/>
  <c r="D26" i="14"/>
  <c r="C26" i="14"/>
  <c r="B26" i="14"/>
  <c r="Z25" i="14"/>
  <c r="U25" i="14"/>
  <c r="D25" i="14"/>
  <c r="C25" i="14"/>
  <c r="B25" i="14"/>
  <c r="Z24" i="14"/>
  <c r="U24" i="14"/>
  <c r="AA24" i="14" s="1"/>
  <c r="D24" i="14"/>
  <c r="C24" i="14"/>
  <c r="B24" i="14"/>
  <c r="Z23" i="14"/>
  <c r="U23" i="14"/>
  <c r="AA23" i="14" s="1"/>
  <c r="D23" i="14"/>
  <c r="C23" i="14"/>
  <c r="B23" i="14"/>
  <c r="Z22" i="14"/>
  <c r="U22" i="14"/>
  <c r="D22" i="14"/>
  <c r="C22" i="14"/>
  <c r="B22" i="14"/>
  <c r="Z21" i="14"/>
  <c r="U21" i="14"/>
  <c r="C21" i="14"/>
  <c r="B21" i="14"/>
  <c r="Z20" i="14"/>
  <c r="U20" i="14"/>
  <c r="AA20" i="14" s="1"/>
  <c r="D20" i="14"/>
  <c r="C20" i="14"/>
  <c r="B20" i="14"/>
  <c r="Z19" i="14"/>
  <c r="U19" i="14"/>
  <c r="AA19" i="14" s="1"/>
  <c r="D19" i="14"/>
  <c r="C19" i="14"/>
  <c r="B19" i="14"/>
  <c r="Z18" i="14"/>
  <c r="U18" i="14"/>
  <c r="D18" i="14"/>
  <c r="C18" i="14"/>
  <c r="B18" i="14"/>
  <c r="Z17" i="14"/>
  <c r="U17" i="14"/>
  <c r="D17" i="14"/>
  <c r="C17" i="14"/>
  <c r="B17" i="14"/>
  <c r="Z16" i="14"/>
  <c r="U16" i="14"/>
  <c r="AA16" i="14" s="1"/>
  <c r="D16" i="14"/>
  <c r="C16" i="14"/>
  <c r="B16" i="14"/>
  <c r="Z15" i="14"/>
  <c r="U15" i="14"/>
  <c r="AA15" i="14" s="1"/>
  <c r="D15" i="14"/>
  <c r="C15" i="14"/>
  <c r="B15" i="14"/>
  <c r="Z14" i="14"/>
  <c r="U14" i="14"/>
  <c r="D14" i="14"/>
  <c r="C14" i="14"/>
  <c r="B14" i="14"/>
  <c r="Z13" i="14"/>
  <c r="U13" i="14"/>
  <c r="D13" i="14"/>
  <c r="C13" i="14"/>
  <c r="B13" i="14"/>
  <c r="Z12" i="14"/>
  <c r="U12" i="14"/>
  <c r="AA12" i="14" s="1"/>
  <c r="D12" i="14"/>
  <c r="C12" i="14"/>
  <c r="B12" i="14"/>
  <c r="Z11" i="14"/>
  <c r="U11" i="14"/>
  <c r="AA11" i="14" s="1"/>
  <c r="D11" i="14"/>
  <c r="C11" i="14"/>
  <c r="B11" i="14"/>
  <c r="Z10" i="14"/>
  <c r="U10" i="14"/>
  <c r="D10" i="14"/>
  <c r="C10" i="14"/>
  <c r="B10" i="14"/>
  <c r="Z9" i="14"/>
  <c r="U9" i="14"/>
  <c r="D9" i="14"/>
  <c r="C9" i="14"/>
  <c r="B9" i="14"/>
  <c r="Z8" i="14"/>
  <c r="U8" i="14"/>
  <c r="AA8" i="14" s="1"/>
  <c r="D8" i="14"/>
  <c r="C8" i="14"/>
  <c r="B8" i="14"/>
  <c r="Z7" i="14"/>
  <c r="U7" i="14"/>
  <c r="AA7" i="14" s="1"/>
  <c r="D7" i="14"/>
  <c r="C7" i="14"/>
  <c r="B7" i="14"/>
  <c r="Z6" i="14"/>
  <c r="U6" i="14"/>
  <c r="D6" i="14"/>
  <c r="C6" i="14"/>
  <c r="B6" i="14"/>
  <c r="Z5" i="14"/>
  <c r="U5" i="14"/>
  <c r="D5" i="14"/>
  <c r="C5" i="14"/>
  <c r="B5" i="14"/>
  <c r="Z4" i="14"/>
  <c r="U4" i="14"/>
  <c r="AA4" i="14" s="1"/>
  <c r="D4" i="14"/>
  <c r="C4" i="14"/>
  <c r="B4" i="14"/>
  <c r="Z3" i="14"/>
  <c r="U3" i="14"/>
  <c r="AA3" i="14" s="1"/>
  <c r="D3" i="14"/>
  <c r="C3" i="14"/>
  <c r="B3" i="14"/>
  <c r="AA6" i="14" l="1"/>
  <c r="AA10" i="14"/>
  <c r="AA14" i="14"/>
  <c r="AA18" i="14"/>
  <c r="AA22" i="14"/>
  <c r="AA29" i="14"/>
  <c r="AA33" i="14"/>
  <c r="AA37" i="14"/>
  <c r="AA38" i="14"/>
  <c r="AA42" i="14"/>
  <c r="AA46" i="14"/>
  <c r="Z79" i="14"/>
  <c r="AA28" i="14"/>
  <c r="AA32" i="14"/>
  <c r="AA36" i="14"/>
  <c r="AA40" i="14"/>
  <c r="AA44" i="14"/>
  <c r="AA48" i="14"/>
  <c r="AA52" i="14"/>
  <c r="AA64" i="14"/>
  <c r="AA68" i="14"/>
  <c r="AA12" i="16"/>
  <c r="AA20" i="16"/>
  <c r="AA28" i="16"/>
  <c r="AA58" i="16"/>
  <c r="AA11" i="16"/>
  <c r="AA14" i="16"/>
  <c r="AA18" i="16"/>
  <c r="AA22" i="16"/>
  <c r="AA26" i="16"/>
  <c r="AA30" i="16"/>
  <c r="AA34" i="16"/>
  <c r="AA50" i="16"/>
  <c r="AA18" i="15"/>
  <c r="AA22" i="15"/>
  <c r="AA26" i="15"/>
  <c r="AA30" i="15"/>
  <c r="AA34" i="15"/>
  <c r="AA38" i="15"/>
  <c r="AA31" i="15"/>
  <c r="AA39" i="15"/>
  <c r="AA11" i="15"/>
  <c r="AA17" i="15"/>
  <c r="AA29" i="15"/>
  <c r="AA33" i="15"/>
  <c r="AA37" i="15"/>
  <c r="AA41" i="15"/>
  <c r="AA45" i="15"/>
  <c r="AA59" i="15"/>
  <c r="AA63" i="15"/>
  <c r="AA67" i="15"/>
  <c r="AA71" i="15"/>
  <c r="AA52" i="16"/>
  <c r="AA65" i="16"/>
  <c r="AA66" i="16"/>
  <c r="AA57" i="16"/>
  <c r="AA60" i="16"/>
  <c r="AA64" i="16"/>
  <c r="AA68" i="16"/>
  <c r="AA3" i="16"/>
  <c r="AA8" i="16"/>
  <c r="AA15" i="16"/>
  <c r="AA19" i="16"/>
  <c r="AA23" i="16"/>
  <c r="AA51" i="16"/>
  <c r="AA54" i="16"/>
  <c r="AA47" i="15"/>
  <c r="AA25" i="15"/>
  <c r="U79" i="15"/>
  <c r="AA7" i="15"/>
  <c r="AA8" i="15"/>
  <c r="AA16" i="15"/>
  <c r="AA19" i="15"/>
  <c r="AA29" i="16"/>
  <c r="AA37" i="16"/>
  <c r="AA42" i="16"/>
  <c r="AA4" i="16"/>
  <c r="AA36" i="16"/>
  <c r="AA40" i="16"/>
  <c r="AA44" i="16"/>
  <c r="AA48" i="16"/>
  <c r="AA6" i="16"/>
  <c r="AA10" i="16"/>
  <c r="AA13" i="16"/>
  <c r="AA32" i="16"/>
  <c r="AA39" i="16"/>
  <c r="AA43" i="16"/>
  <c r="AA46" i="16"/>
  <c r="AA56" i="16"/>
  <c r="AA59" i="16"/>
  <c r="AA63" i="16"/>
  <c r="AA5" i="16"/>
  <c r="AA16" i="16"/>
  <c r="AA24" i="16"/>
  <c r="AA27" i="16"/>
  <c r="AA31" i="16"/>
  <c r="AA35" i="16"/>
  <c r="AA38" i="16"/>
  <c r="AA45" i="16"/>
  <c r="AA55" i="16"/>
  <c r="AA62" i="16"/>
  <c r="AA69" i="16"/>
  <c r="AA10" i="15"/>
  <c r="AA14" i="15"/>
  <c r="AA21" i="15"/>
  <c r="AA32" i="15"/>
  <c r="AA43" i="15"/>
  <c r="AA50" i="15"/>
  <c r="AA54" i="15"/>
  <c r="AA58" i="15"/>
  <c r="AA62" i="15"/>
  <c r="AA55" i="15"/>
  <c r="AA15" i="15"/>
  <c r="AA6" i="15"/>
  <c r="AA13" i="15"/>
  <c r="AA23" i="15"/>
  <c r="AA24" i="15"/>
  <c r="AA27" i="15"/>
  <c r="AA35" i="15"/>
  <c r="AA42" i="15"/>
  <c r="AA46" i="15"/>
  <c r="AA49" i="15"/>
  <c r="AA53" i="15"/>
  <c r="AA57" i="15"/>
  <c r="AA61" i="15"/>
  <c r="F92" i="18"/>
  <c r="G92" i="18"/>
  <c r="H92" i="18"/>
  <c r="L92" i="18"/>
  <c r="H92" i="17"/>
  <c r="L92" i="17"/>
  <c r="F92" i="17"/>
  <c r="G92" i="17"/>
  <c r="I92" i="18"/>
  <c r="M92" i="18"/>
  <c r="Q92" i="18"/>
  <c r="AA12" i="18"/>
  <c r="AA20" i="18"/>
  <c r="AA21" i="18"/>
  <c r="AA24" i="18"/>
  <c r="AA25" i="18"/>
  <c r="AA28" i="18"/>
  <c r="AA32" i="18"/>
  <c r="AA37" i="18"/>
  <c r="AA41" i="18"/>
  <c r="AA44" i="18"/>
  <c r="AA45" i="18"/>
  <c r="AA48" i="18"/>
  <c r="AA52" i="18"/>
  <c r="AA53" i="18"/>
  <c r="AA56" i="18"/>
  <c r="AA57" i="18"/>
  <c r="AA60" i="18"/>
  <c r="AA61" i="18"/>
  <c r="AA64" i="18"/>
  <c r="AA65" i="18"/>
  <c r="AA68" i="18"/>
  <c r="AA72" i="18"/>
  <c r="AA76" i="18"/>
  <c r="AA77" i="18"/>
  <c r="AA80" i="18"/>
  <c r="AA81" i="18"/>
  <c r="AA84" i="18"/>
  <c r="AA85" i="18"/>
  <c r="J92" i="18"/>
  <c r="N92" i="18"/>
  <c r="R92" i="18"/>
  <c r="K92" i="18"/>
  <c r="O92" i="18"/>
  <c r="S92" i="18"/>
  <c r="AA4" i="18"/>
  <c r="AA3" i="18"/>
  <c r="AA6" i="18"/>
  <c r="AA7" i="18"/>
  <c r="AA10" i="18"/>
  <c r="AA11" i="18"/>
  <c r="AA14" i="18"/>
  <c r="AA15" i="18"/>
  <c r="AA18" i="18"/>
  <c r="AA19" i="18"/>
  <c r="AA22" i="18"/>
  <c r="AA23" i="18"/>
  <c r="AA26" i="18"/>
  <c r="AA27" i="18"/>
  <c r="AA30" i="18"/>
  <c r="AA31" i="18"/>
  <c r="AA34" i="18"/>
  <c r="AA35" i="18"/>
  <c r="AA38" i="18"/>
  <c r="AA39" i="18"/>
  <c r="AA42" i="18"/>
  <c r="AA43" i="18"/>
  <c r="AA46" i="18"/>
  <c r="AA47" i="18"/>
  <c r="AA50" i="18"/>
  <c r="AA51" i="18"/>
  <c r="AA54" i="18"/>
  <c r="AA55" i="18"/>
  <c r="AA58" i="18"/>
  <c r="AA59" i="18"/>
  <c r="AA62" i="18"/>
  <c r="AA63" i="18"/>
  <c r="AA66" i="18"/>
  <c r="AA67" i="18"/>
  <c r="AA70" i="18"/>
  <c r="AA91" i="18" s="1"/>
  <c r="AA71" i="18"/>
  <c r="AA74" i="18"/>
  <c r="AA75" i="18"/>
  <c r="AA78" i="18"/>
  <c r="AA79" i="18"/>
  <c r="AA82" i="18"/>
  <c r="P92" i="18"/>
  <c r="T92" i="18"/>
  <c r="U91" i="18"/>
  <c r="AA4" i="17"/>
  <c r="AA5" i="17"/>
  <c r="AA8" i="17"/>
  <c r="AA9" i="17"/>
  <c r="AA12" i="17"/>
  <c r="AA13" i="17"/>
  <c r="AA16" i="17"/>
  <c r="AA17" i="17"/>
  <c r="AA20" i="17"/>
  <c r="AA21" i="17"/>
  <c r="AA24" i="17"/>
  <c r="AA25" i="17"/>
  <c r="AA28" i="17"/>
  <c r="AA29" i="17"/>
  <c r="AA32" i="17"/>
  <c r="AA33" i="17"/>
  <c r="AA36" i="17"/>
  <c r="AA37" i="17"/>
  <c r="AA40" i="17"/>
  <c r="AA41" i="17"/>
  <c r="AA44" i="17"/>
  <c r="AA45" i="17"/>
  <c r="AA48" i="17"/>
  <c r="AA49" i="17"/>
  <c r="AA52" i="17"/>
  <c r="AA53" i="17"/>
  <c r="AA56" i="17"/>
  <c r="AA57" i="17"/>
  <c r="AA60" i="17"/>
  <c r="AA61" i="17"/>
  <c r="AA65" i="17"/>
  <c r="AA69" i="17"/>
  <c r="AA76" i="17"/>
  <c r="I92" i="17"/>
  <c r="M92" i="17"/>
  <c r="Q92" i="17"/>
  <c r="AA80" i="17"/>
  <c r="AA81" i="17"/>
  <c r="AA84" i="17"/>
  <c r="AA85" i="17"/>
  <c r="J92" i="17"/>
  <c r="N92" i="17"/>
  <c r="R92" i="17"/>
  <c r="AA66" i="17"/>
  <c r="AA70" i="17"/>
  <c r="AA74" i="17"/>
  <c r="K92" i="17"/>
  <c r="O92" i="17"/>
  <c r="S92" i="17"/>
  <c r="Z91" i="17"/>
  <c r="AA79" i="17"/>
  <c r="AA82" i="17"/>
  <c r="P92" i="17"/>
  <c r="T92" i="17"/>
  <c r="AA91" i="17"/>
  <c r="U91" i="17"/>
  <c r="F80" i="16"/>
  <c r="G80" i="16"/>
  <c r="K80" i="16"/>
  <c r="H80" i="16"/>
  <c r="F80" i="15"/>
  <c r="G80" i="15"/>
  <c r="K80" i="15"/>
  <c r="H80" i="15"/>
  <c r="F80" i="14"/>
  <c r="G80" i="14"/>
  <c r="H80" i="14"/>
  <c r="AA7" i="16"/>
  <c r="AA47" i="16"/>
  <c r="I80" i="16"/>
  <c r="M80" i="16"/>
  <c r="Q80" i="16"/>
  <c r="AA21" i="16"/>
  <c r="AA53" i="16"/>
  <c r="AA61" i="16"/>
  <c r="AA76" i="16"/>
  <c r="J80" i="16"/>
  <c r="N80" i="16"/>
  <c r="R80" i="16"/>
  <c r="O80" i="16"/>
  <c r="S80" i="16"/>
  <c r="Z79" i="16"/>
  <c r="AA9" i="16"/>
  <c r="AA17" i="16"/>
  <c r="AA25" i="16"/>
  <c r="AA33" i="16"/>
  <c r="AA41" i="16"/>
  <c r="AA49" i="16"/>
  <c r="L80" i="16"/>
  <c r="P80" i="16"/>
  <c r="T80" i="16"/>
  <c r="U79" i="16"/>
  <c r="AA66" i="15"/>
  <c r="I80" i="15"/>
  <c r="M80" i="15"/>
  <c r="Q80" i="15"/>
  <c r="AA64" i="15"/>
  <c r="AA68" i="15"/>
  <c r="AA72" i="15"/>
  <c r="J80" i="15"/>
  <c r="N80" i="15"/>
  <c r="R80" i="15"/>
  <c r="Z79" i="15"/>
  <c r="O80" i="15"/>
  <c r="S80" i="15"/>
  <c r="AA3" i="15"/>
  <c r="AA4" i="15"/>
  <c r="AA12" i="15"/>
  <c r="AA20" i="15"/>
  <c r="AA28" i="15"/>
  <c r="AA36" i="15"/>
  <c r="AA44" i="15"/>
  <c r="AA52" i="15"/>
  <c r="AA60" i="15"/>
  <c r="L80" i="15"/>
  <c r="P80" i="15"/>
  <c r="T80" i="15"/>
  <c r="I80" i="14"/>
  <c r="M80" i="14"/>
  <c r="Q80" i="14"/>
  <c r="AA5" i="14"/>
  <c r="AA9" i="14"/>
  <c r="AA79" i="14" s="1"/>
  <c r="AA13" i="14"/>
  <c r="AA17" i="14"/>
  <c r="AA25" i="14"/>
  <c r="AA56" i="14"/>
  <c r="AA60" i="14"/>
  <c r="AA72" i="14"/>
  <c r="J80" i="14"/>
  <c r="N80" i="14"/>
  <c r="R80" i="14"/>
  <c r="K80" i="14"/>
  <c r="O80" i="14"/>
  <c r="S80" i="14"/>
  <c r="AA21" i="14"/>
  <c r="AA39" i="14"/>
  <c r="AA47" i="14"/>
  <c r="AA50" i="14"/>
  <c r="AA54" i="14"/>
  <c r="AA58" i="14"/>
  <c r="L80" i="14"/>
  <c r="P80" i="14"/>
  <c r="T80" i="14"/>
  <c r="U79" i="14"/>
  <c r="AA79" i="16" l="1"/>
  <c r="AA79" i="15"/>
</calcChain>
</file>

<file path=xl/sharedStrings.xml><?xml version="1.0" encoding="utf-8"?>
<sst xmlns="http://schemas.openxmlformats.org/spreadsheetml/2006/main" count="484" uniqueCount="179">
  <si>
    <t>прав.ответ</t>
  </si>
  <si>
    <t>№ п/п</t>
  </si>
  <si>
    <t>Задача3(15)</t>
  </si>
  <si>
    <t>Всего по группе</t>
  </si>
  <si>
    <t>% прав.ответивших</t>
  </si>
  <si>
    <t>Фамилия Имя Отчество</t>
  </si>
  <si>
    <t>Итого(100)</t>
  </si>
  <si>
    <t>Код</t>
  </si>
  <si>
    <t>Э-105-5</t>
  </si>
  <si>
    <t>Э-105-8</t>
  </si>
  <si>
    <t>Э-105-7</t>
  </si>
  <si>
    <t>Э-105-6</t>
  </si>
  <si>
    <t>Э-201-12</t>
  </si>
  <si>
    <t>Э-201-7</t>
  </si>
  <si>
    <t>Э-201-3</t>
  </si>
  <si>
    <t>Э-201-15</t>
  </si>
  <si>
    <t>Э-201-5</t>
  </si>
  <si>
    <t>Э-201-6</t>
  </si>
  <si>
    <t>Э-201-11</t>
  </si>
  <si>
    <t>Э-201-8</t>
  </si>
  <si>
    <t>Э-217-13</t>
  </si>
  <si>
    <t>Э-217-12</t>
  </si>
  <si>
    <t>Э-217-10</t>
  </si>
  <si>
    <t>Э-217-9</t>
  </si>
  <si>
    <t>Э-217-7</t>
  </si>
  <si>
    <t>Э-217-5</t>
  </si>
  <si>
    <t>Э-217-4</t>
  </si>
  <si>
    <t>Э-217-2</t>
  </si>
  <si>
    <t>Э-203-1</t>
  </si>
  <si>
    <t>Э-203-12</t>
  </si>
  <si>
    <t>Э-203-7</t>
  </si>
  <si>
    <t>Э-203-14</t>
  </si>
  <si>
    <t>Э-203-3</t>
  </si>
  <si>
    <t>Э-203-4</t>
  </si>
  <si>
    <t>Э-203-6</t>
  </si>
  <si>
    <t>Э-203-9</t>
  </si>
  <si>
    <t>Э-203-11</t>
  </si>
  <si>
    <t>Э-203-10</t>
  </si>
  <si>
    <t>Э-108-8</t>
  </si>
  <si>
    <t>Э-108-6</t>
  </si>
  <si>
    <t>Э-108-5</t>
  </si>
  <si>
    <t>Э-108-4</t>
  </si>
  <si>
    <t>Э-108-2</t>
  </si>
  <si>
    <t>Э-220-12</t>
  </si>
  <si>
    <t>Э-220-4</t>
  </si>
  <si>
    <t>Э-220-15</t>
  </si>
  <si>
    <t>Э-220-7</t>
  </si>
  <si>
    <t>Э-220-11</t>
  </si>
  <si>
    <t>Э-220-3</t>
  </si>
  <si>
    <t>Э-202-13</t>
  </si>
  <si>
    <t>Э-202-12</t>
  </si>
  <si>
    <t>Э-202-11</t>
  </si>
  <si>
    <t>Э-202-8</t>
  </si>
  <si>
    <t>Э-202-5</t>
  </si>
  <si>
    <t>Э-202-6</t>
  </si>
  <si>
    <t>Э-202-10</t>
  </si>
  <si>
    <t>Э-202-4</t>
  </si>
  <si>
    <t>Э-202-1</t>
  </si>
  <si>
    <t>Э-202-3</t>
  </si>
  <si>
    <t>Э-215-2</t>
  </si>
  <si>
    <t>Э-215-6</t>
  </si>
  <si>
    <t>Э-215-8</t>
  </si>
  <si>
    <t>Э-215-1</t>
  </si>
  <si>
    <t>Э-215-11</t>
  </si>
  <si>
    <t>Э-215-10</t>
  </si>
  <si>
    <t>Э-215-13</t>
  </si>
  <si>
    <t>Э-216-14</t>
  </si>
  <si>
    <t>Э-216-13</t>
  </si>
  <si>
    <t>Э-216-9</t>
  </si>
  <si>
    <t>Э-216-6</t>
  </si>
  <si>
    <t>Э-216-4</t>
  </si>
  <si>
    <t>Э-216-2</t>
  </si>
  <si>
    <t>Э-103-8</t>
  </si>
  <si>
    <t>Э-103-7</t>
  </si>
  <si>
    <t>Э-103-6</t>
  </si>
  <si>
    <t>Э-103-3</t>
  </si>
  <si>
    <t>Э-103-2</t>
  </si>
  <si>
    <t>Э-103-1</t>
  </si>
  <si>
    <t>Э-218-8</t>
  </si>
  <si>
    <t>Э-218-11</t>
  </si>
  <si>
    <t>Э-218-12</t>
  </si>
  <si>
    <t>Э-218-6</t>
  </si>
  <si>
    <t>Э-218-4</t>
  </si>
  <si>
    <t>Э-218-3</t>
  </si>
  <si>
    <t>Э-218-15</t>
  </si>
  <si>
    <t>Э-117-6</t>
  </si>
  <si>
    <t>Э-117-9</t>
  </si>
  <si>
    <t>Э-117-10</t>
  </si>
  <si>
    <t>Э-117-11</t>
  </si>
  <si>
    <t>Э-117-8</t>
  </si>
  <si>
    <t>Э-117-5</t>
  </si>
  <si>
    <t>Э-117-3</t>
  </si>
  <si>
    <t>Э-117-7</t>
  </si>
  <si>
    <t>Э-117-2</t>
  </si>
  <si>
    <t>Э-117-4</t>
  </si>
  <si>
    <t>Э-109-8</t>
  </si>
  <si>
    <t>Э-109-7</t>
  </si>
  <si>
    <t>Э-109-4</t>
  </si>
  <si>
    <t>Э-109-9</t>
  </si>
  <si>
    <t>Э-109-1</t>
  </si>
  <si>
    <t>Э-302-5</t>
  </si>
  <si>
    <t>Э-302-6</t>
  </si>
  <si>
    <t>Э-302-7</t>
  </si>
  <si>
    <t>Э-302-3</t>
  </si>
  <si>
    <t>Э-302-1</t>
  </si>
  <si>
    <t>Э-310б-6</t>
  </si>
  <si>
    <t>Э-310б-5</t>
  </si>
  <si>
    <t>Э-310б-3</t>
  </si>
  <si>
    <t>Э-310б-2</t>
  </si>
  <si>
    <t>Э-310б-1</t>
  </si>
  <si>
    <t>Э-310а-5</t>
  </si>
  <si>
    <t>Э-310а-2</t>
  </si>
  <si>
    <t>Э-310а-3</t>
  </si>
  <si>
    <t>Э-310а-4</t>
  </si>
  <si>
    <t>Э-310а-7</t>
  </si>
  <si>
    <t>Э-319-15</t>
  </si>
  <si>
    <t>Э-319-13</t>
  </si>
  <si>
    <t>Э-319-10</t>
  </si>
  <si>
    <t>Э-319-3</t>
  </si>
  <si>
    <t>Э-319-14</t>
  </si>
  <si>
    <t>Э-319-6</t>
  </si>
  <si>
    <t>Э-319-20</t>
  </si>
  <si>
    <t>Э-319-7</t>
  </si>
  <si>
    <t>Э-319-8</t>
  </si>
  <si>
    <t>Э-319-17</t>
  </si>
  <si>
    <t>Э-319-1</t>
  </si>
  <si>
    <t>Э-319-11</t>
  </si>
  <si>
    <t>Э-319-18</t>
  </si>
  <si>
    <t>Э-319-5</t>
  </si>
  <si>
    <t>Э-319-22</t>
  </si>
  <si>
    <t>Э-317-32</t>
  </si>
  <si>
    <t>Э-317-2</t>
  </si>
  <si>
    <t>Э-317-15</t>
  </si>
  <si>
    <t>Э-317-41</t>
  </si>
  <si>
    <t>Э-317-17</t>
  </si>
  <si>
    <t>Э-317-18</t>
  </si>
  <si>
    <t>Э-317-1</t>
  </si>
  <si>
    <t>Э-317-44</t>
  </si>
  <si>
    <t>Э-317-3</t>
  </si>
  <si>
    <t>Э-317-31</t>
  </si>
  <si>
    <t>Э-317-35</t>
  </si>
  <si>
    <t>Э-317-38</t>
  </si>
  <si>
    <t>Э-317-11</t>
  </si>
  <si>
    <t>Э-317-28</t>
  </si>
  <si>
    <t>Э-317-24</t>
  </si>
  <si>
    <t>Э-317-29</t>
  </si>
  <si>
    <t>Э-317-5</t>
  </si>
  <si>
    <t>Э-317-46</t>
  </si>
  <si>
    <t>Э-317-25</t>
  </si>
  <si>
    <t>Э-317-6</t>
  </si>
  <si>
    <t>Э-317-45</t>
  </si>
  <si>
    <t>Э-317-16</t>
  </si>
  <si>
    <t>Э-317-42</t>
  </si>
  <si>
    <t>Э-317-26</t>
  </si>
  <si>
    <t>Э-317-12</t>
  </si>
  <si>
    <t>Э-317-9</t>
  </si>
  <si>
    <t>Э-317-10</t>
  </si>
  <si>
    <t>Э-317-7</t>
  </si>
  <si>
    <t>Э-317-34</t>
  </si>
  <si>
    <t>Э-317-21</t>
  </si>
  <si>
    <t>Э-317-19</t>
  </si>
  <si>
    <t>Э-317-27</t>
  </si>
  <si>
    <t>Э-301-3</t>
  </si>
  <si>
    <t>Э-301-6</t>
  </si>
  <si>
    <t>Э-301-10</t>
  </si>
  <si>
    <t>Э-301-2</t>
  </si>
  <si>
    <t>Э-301-15</t>
  </si>
  <si>
    <t>Э-301-12</t>
  </si>
  <si>
    <t>Э-301-9</t>
  </si>
  <si>
    <t>Задача1(20)</t>
  </si>
  <si>
    <t>Задача2(15)</t>
  </si>
  <si>
    <t>Задача4(20)</t>
  </si>
  <si>
    <t>Задачи (70)</t>
  </si>
  <si>
    <t>Тест(30)</t>
  </si>
  <si>
    <t>Э-117-1</t>
  </si>
  <si>
    <t>призеры</t>
  </si>
  <si>
    <t>победители</t>
  </si>
  <si>
    <t>Класс</t>
  </si>
  <si>
    <t>Образовательное 
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</si>
</sst>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0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2" borderId="9" xfId="0" applyFill="1" applyBorder="1" applyAlignment="1">
      <alignment vertical="justify" textRotation="90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2" borderId="9" xfId="0" applyFont="1" applyFill="1" applyBorder="1" applyAlignment="1">
      <alignment textRotation="90"/>
    </xf>
    <xf numFmtId="0" fontId="0" fillId="2" borderId="9" xfId="0" applyFill="1" applyBorder="1" applyAlignment="1">
      <alignment textRotation="9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textRotation="90"/>
    </xf>
    <xf numFmtId="0" fontId="0" fillId="2" borderId="16" xfId="0" applyFill="1" applyBorder="1" applyAlignment="1">
      <alignment horizontal="center" textRotation="90"/>
    </xf>
    <xf numFmtId="0" fontId="0" fillId="0" borderId="0" xfId="0" applyFill="1" applyBorder="1"/>
    <xf numFmtId="0" fontId="0" fillId="0" borderId="0" xfId="0" applyFill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/>
    <xf numFmtId="0" fontId="0" fillId="0" borderId="10" xfId="0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164" fontId="1" fillId="0" borderId="16" xfId="0" applyNumberFormat="1" applyFon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Fill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ill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0" borderId="16" xfId="0" applyNumberFormat="1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Continuous"/>
    </xf>
    <xf numFmtId="1" fontId="0" fillId="0" borderId="13" xfId="0" applyNumberFormat="1" applyBorder="1" applyAlignment="1">
      <alignment horizontal="center" vertical="center"/>
    </xf>
    <xf numFmtId="0" fontId="1" fillId="2" borderId="39" xfId="0" applyFont="1" applyFill="1" applyBorder="1" applyAlignment="1">
      <alignment horizontal="center" textRotation="90"/>
    </xf>
    <xf numFmtId="1" fontId="1" fillId="0" borderId="31" xfId="0" applyNumberFormat="1" applyFont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2" borderId="37" xfId="0" applyFill="1" applyBorder="1" applyAlignment="1">
      <alignment horizontal="left" vertical="center"/>
    </xf>
    <xf numFmtId="0" fontId="3" fillId="0" borderId="26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0" borderId="40" xfId="1" applyFont="1" applyFill="1" applyBorder="1" applyAlignment="1">
      <alignment vertical="center" wrapText="1"/>
    </xf>
    <xf numFmtId="1" fontId="0" fillId="0" borderId="4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0" fillId="2" borderId="9" xfId="0" applyFill="1" applyBorder="1" applyAlignment="1">
      <alignment horizontal="left" vertical="center"/>
    </xf>
    <xf numFmtId="0" fontId="0" fillId="0" borderId="42" xfId="0" applyBorder="1"/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0" fillId="2" borderId="12" xfId="0" applyFill="1" applyBorder="1" applyAlignment="1">
      <alignment horizontal="left" vertical="center"/>
    </xf>
    <xf numFmtId="164" fontId="2" fillId="0" borderId="17" xfId="0" applyNumberFormat="1" applyFont="1" applyBorder="1" applyAlignment="1">
      <alignment horizontal="center"/>
    </xf>
    <xf numFmtId="0" fontId="3" fillId="0" borderId="42" xfId="1" applyFont="1" applyFill="1" applyBorder="1" applyAlignment="1">
      <alignment vertical="center" wrapText="1"/>
    </xf>
    <xf numFmtId="0" fontId="3" fillId="0" borderId="43" xfId="1" applyFont="1" applyFill="1" applyBorder="1" applyAlignment="1">
      <alignment vertical="center" wrapText="1"/>
    </xf>
    <xf numFmtId="0" fontId="3" fillId="0" borderId="44" xfId="1" applyFont="1" applyFill="1" applyBorder="1" applyAlignment="1">
      <alignment vertical="center" wrapText="1"/>
    </xf>
    <xf numFmtId="0" fontId="0" fillId="2" borderId="45" xfId="0" applyFill="1" applyBorder="1" applyAlignment="1">
      <alignment vertical="justify" textRotation="90"/>
    </xf>
    <xf numFmtId="0" fontId="0" fillId="0" borderId="22" xfId="0" applyBorder="1"/>
    <xf numFmtId="0" fontId="0" fillId="0" borderId="31" xfId="0" applyBorder="1"/>
    <xf numFmtId="0" fontId="0" fillId="0" borderId="33" xfId="0" applyBorder="1"/>
    <xf numFmtId="0" fontId="3" fillId="0" borderId="46" xfId="1" applyFont="1" applyFill="1" applyBorder="1" applyAlignment="1">
      <alignment vertical="center" wrapText="1"/>
    </xf>
    <xf numFmtId="0" fontId="0" fillId="2" borderId="39" xfId="0" applyFill="1" applyBorder="1" applyAlignment="1">
      <alignment vertical="justify" textRotation="90"/>
    </xf>
    <xf numFmtId="0" fontId="0" fillId="0" borderId="11" xfId="0" applyBorder="1" applyAlignment="1">
      <alignment horizontal="center"/>
    </xf>
    <xf numFmtId="2" fontId="0" fillId="0" borderId="0" xfId="0" applyNumberFormat="1"/>
    <xf numFmtId="0" fontId="0" fillId="2" borderId="37" xfId="0" applyFill="1" applyBorder="1" applyAlignment="1">
      <alignment horizontal="left" vertical="center" wrapText="1"/>
    </xf>
    <xf numFmtId="0" fontId="3" fillId="0" borderId="48" xfId="1" applyFont="1" applyFill="1" applyBorder="1" applyAlignment="1">
      <alignment vertical="center" wrapText="1"/>
    </xf>
    <xf numFmtId="0" fontId="3" fillId="0" borderId="49" xfId="1" applyFont="1" applyFill="1" applyBorder="1" applyAlignment="1">
      <alignment vertical="center" wrapText="1"/>
    </xf>
    <xf numFmtId="0" fontId="3" fillId="0" borderId="50" xfId="1" applyFont="1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2" borderId="47" xfId="0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4" borderId="38" xfId="1" applyFont="1" applyFill="1" applyBorder="1" applyAlignment="1">
      <alignment vertical="center" wrapText="1"/>
    </xf>
    <xf numFmtId="0" fontId="3" fillId="4" borderId="40" xfId="1" applyFont="1" applyFill="1" applyBorder="1" applyAlignment="1">
      <alignment vertical="center" wrapText="1"/>
    </xf>
    <xf numFmtId="0" fontId="3" fillId="5" borderId="40" xfId="1" applyFont="1" applyFill="1" applyBorder="1" applyAlignment="1">
      <alignment vertical="center" wrapText="1"/>
    </xf>
    <xf numFmtId="0" fontId="3" fillId="6" borderId="38" xfId="1" applyFont="1" applyFill="1" applyBorder="1" applyAlignment="1">
      <alignment vertical="center" wrapText="1"/>
    </xf>
    <xf numFmtId="0" fontId="3" fillId="6" borderId="40" xfId="1" applyFont="1" applyFill="1" applyBorder="1" applyAlignment="1">
      <alignment vertical="center" wrapText="1"/>
    </xf>
    <xf numFmtId="0" fontId="3" fillId="6" borderId="43" xfId="1" applyFont="1" applyFill="1" applyBorder="1" applyAlignment="1">
      <alignment vertical="center" wrapText="1"/>
    </xf>
    <xf numFmtId="0" fontId="3" fillId="6" borderId="44" xfId="1" applyFont="1" applyFill="1" applyBorder="1" applyAlignment="1">
      <alignment vertical="center" wrapText="1"/>
    </xf>
    <xf numFmtId="0" fontId="3" fillId="5" borderId="44" xfId="1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6" borderId="0" xfId="0" applyFill="1"/>
    <xf numFmtId="0" fontId="0" fillId="5" borderId="0" xfId="0" applyFill="1"/>
    <xf numFmtId="0" fontId="0" fillId="0" borderId="39" xfId="0" applyBorder="1"/>
    <xf numFmtId="0" fontId="0" fillId="0" borderId="37" xfId="0" applyBorder="1" applyAlignment="1">
      <alignment horizontal="centerContinuous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Обычный" xfId="0" builtinId="0"/>
    <cellStyle name="Обычный_Лист1" xfId="1"/>
  </cellStyles>
  <dxfs count="33"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5;&#1080;&#1089;&#1090;&#1088;&#1072;&#1094;&#1080;&#1086;&#1085;&#1085;&#1099;&#1077;%20&#1090;&#1072;&#1073;&#1083;&#1080;&#1094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8"/>
      <sheetName val="9-11"/>
    </sheetNames>
    <sheetDataSet>
      <sheetData sheetId="0">
        <row r="2">
          <cell r="A2" t="str">
            <v>Э-103-1</v>
          </cell>
          <cell r="B2" t="str">
            <v>Татаурова</v>
          </cell>
          <cell r="C2" t="str">
            <v>Мария</v>
          </cell>
          <cell r="D2" t="str">
            <v>Алексеевна</v>
          </cell>
          <cell r="E2" t="str">
            <v>Татаурова Мария Алексеевна</v>
          </cell>
          <cell r="F2">
            <v>7</v>
          </cell>
          <cell r="G2" t="str">
            <v>МАОУ "СОШ №145"</v>
          </cell>
        </row>
        <row r="3">
          <cell r="A3" t="str">
            <v>Э-103-2</v>
          </cell>
          <cell r="B3" t="str">
            <v>Тебелев</v>
          </cell>
          <cell r="C3" t="str">
            <v>Петр</v>
          </cell>
          <cell r="D3" t="str">
            <v>Максимович</v>
          </cell>
          <cell r="E3" t="str">
            <v>Тебелев Петр Максимович</v>
          </cell>
          <cell r="F3">
            <v>8</v>
          </cell>
          <cell r="G3" t="str">
            <v>МБОУ "Гимназия №17"</v>
          </cell>
        </row>
        <row r="4">
          <cell r="A4" t="str">
            <v>Э-103-3</v>
          </cell>
          <cell r="B4" t="str">
            <v>Титов</v>
          </cell>
          <cell r="C4" t="str">
            <v>Иван</v>
          </cell>
          <cell r="D4" t="str">
            <v>Антонович</v>
          </cell>
          <cell r="E4" t="str">
            <v>Титов Иван Антонович</v>
          </cell>
          <cell r="F4">
            <v>8</v>
          </cell>
          <cell r="G4" t="str">
            <v>МБОУ "Гимназия №17"</v>
          </cell>
        </row>
        <row r="5">
          <cell r="A5" t="str">
            <v>Э-103-4</v>
          </cell>
          <cell r="B5" t="str">
            <v>Трушникова</v>
          </cell>
          <cell r="C5" t="str">
            <v>Карина</v>
          </cell>
          <cell r="D5" t="str">
            <v>Игоревна</v>
          </cell>
          <cell r="E5" t="str">
            <v>Трушникова Карина Игоревна</v>
          </cell>
          <cell r="F5">
            <v>7</v>
          </cell>
          <cell r="G5" t="str">
            <v>МАОУ "Лицей №10"</v>
          </cell>
        </row>
        <row r="6">
          <cell r="A6" t="str">
            <v>Э-103-5</v>
          </cell>
          <cell r="B6" t="str">
            <v>Тужикова</v>
          </cell>
          <cell r="C6" t="str">
            <v>Александра</v>
          </cell>
          <cell r="D6" t="str">
            <v>Евгеньевна</v>
          </cell>
          <cell r="E6" t="str">
            <v>Тужикова Александра Евгеньевна</v>
          </cell>
          <cell r="F6">
            <v>8</v>
          </cell>
          <cell r="G6" t="str">
            <v>МАОУ "СОШ №42"</v>
          </cell>
        </row>
        <row r="7">
          <cell r="A7" t="str">
            <v>Э-103-6</v>
          </cell>
          <cell r="B7" t="str">
            <v>Федорец</v>
          </cell>
          <cell r="C7" t="str">
            <v>Борис</v>
          </cell>
          <cell r="D7" t="str">
            <v>Олегович</v>
          </cell>
          <cell r="E7" t="str">
            <v>Федорец Борис Олегович</v>
          </cell>
          <cell r="F7">
            <v>8</v>
          </cell>
          <cell r="G7" t="str">
            <v>МАОУ "Лицей №10"</v>
          </cell>
        </row>
        <row r="8">
          <cell r="A8" t="str">
            <v>Э-103-7</v>
          </cell>
          <cell r="B8" t="str">
            <v>Федотов</v>
          </cell>
          <cell r="C8" t="str">
            <v>Степан</v>
          </cell>
          <cell r="D8" t="str">
            <v>Сергеевич</v>
          </cell>
          <cell r="E8" t="str">
            <v>Федотов Степан Сергеевич</v>
          </cell>
          <cell r="F8">
            <v>8</v>
          </cell>
          <cell r="G8" t="str">
            <v>МАОУ СОШ №101</v>
          </cell>
        </row>
        <row r="9">
          <cell r="A9" t="str">
            <v>Э-103-8</v>
          </cell>
          <cell r="B9" t="str">
            <v>Фудашкин</v>
          </cell>
          <cell r="C9" t="str">
            <v>Егор</v>
          </cell>
          <cell r="D9" t="str">
            <v>Дмитриевич</v>
          </cell>
          <cell r="E9" t="str">
            <v>Фудашкин Егор Дмитриевич</v>
          </cell>
          <cell r="F9">
            <v>8</v>
          </cell>
          <cell r="G9" t="str">
            <v>МАОУ "Лицей №10"</v>
          </cell>
        </row>
        <row r="10">
          <cell r="A10" t="str">
            <v>Э-105-1</v>
          </cell>
          <cell r="B10" t="str">
            <v>Хохрякова</v>
          </cell>
          <cell r="C10" t="str">
            <v>Ксения</v>
          </cell>
          <cell r="D10" t="str">
            <v>Дмитриевна</v>
          </cell>
          <cell r="E10" t="str">
            <v>Хохрякова Ксения Дмитриевна</v>
          </cell>
          <cell r="F10">
            <v>8</v>
          </cell>
          <cell r="G10" t="str">
            <v>МАОУ "Гимназия №2"</v>
          </cell>
        </row>
        <row r="11">
          <cell r="A11" t="str">
            <v>Э-105-2</v>
          </cell>
          <cell r="B11" t="str">
            <v>Цукерман</v>
          </cell>
          <cell r="C11" t="str">
            <v>Владимир</v>
          </cell>
          <cell r="D11" t="str">
            <v>Дмитриевич</v>
          </cell>
          <cell r="E11" t="str">
            <v>Цукерман Владимир Дмитриевич</v>
          </cell>
          <cell r="F11">
            <v>8</v>
          </cell>
          <cell r="G11" t="str">
            <v>МАОУ "Гимназия №2"</v>
          </cell>
        </row>
        <row r="12">
          <cell r="A12" t="str">
            <v>Э-105-3</v>
          </cell>
          <cell r="B12" t="str">
            <v>Цыбулина</v>
          </cell>
          <cell r="C12" t="str">
            <v>Анастасия</v>
          </cell>
          <cell r="D12" t="str">
            <v>Вячеславовна</v>
          </cell>
          <cell r="E12" t="str">
            <v>Цыбулина Анастасия Вячеславовна</v>
          </cell>
          <cell r="F12">
            <v>8</v>
          </cell>
          <cell r="G12" t="str">
            <v>МАОУ "Гимназия №2"</v>
          </cell>
        </row>
        <row r="13">
          <cell r="A13" t="str">
            <v>Э-105-4</v>
          </cell>
          <cell r="B13" t="str">
            <v>Чабан</v>
          </cell>
          <cell r="C13" t="str">
            <v>Лилия</v>
          </cell>
          <cell r="D13" t="str">
            <v>Руслановна</v>
          </cell>
          <cell r="E13" t="str">
            <v>Чабан Лилия Руслановна</v>
          </cell>
          <cell r="F13">
            <v>8</v>
          </cell>
          <cell r="G13" t="str">
            <v>МАОУ "Гимназия №2"</v>
          </cell>
        </row>
        <row r="14">
          <cell r="A14" t="str">
            <v>Э-105-5</v>
          </cell>
          <cell r="B14" t="str">
            <v>Чегодаева</v>
          </cell>
          <cell r="C14" t="str">
            <v>Арина</v>
          </cell>
          <cell r="D14" t="str">
            <v>Сергеевна</v>
          </cell>
          <cell r="E14" t="str">
            <v>Чегодаева Арина Сергеевна</v>
          </cell>
          <cell r="F14">
            <v>7</v>
          </cell>
          <cell r="G14" t="str">
            <v>МАОУ "СОШ №145"</v>
          </cell>
        </row>
        <row r="15">
          <cell r="A15" t="str">
            <v>Э-105-6</v>
          </cell>
          <cell r="B15" t="str">
            <v>Черепанов</v>
          </cell>
          <cell r="C15" t="str">
            <v>Лёва</v>
          </cell>
          <cell r="D15" t="str">
            <v>Евгеньевич</v>
          </cell>
          <cell r="E15" t="str">
            <v>Черепанов Лёва Евгеньевич</v>
          </cell>
          <cell r="F15">
            <v>8</v>
          </cell>
          <cell r="G15" t="str">
            <v>МАОУ "Лицей №4"</v>
          </cell>
        </row>
        <row r="16">
          <cell r="A16" t="str">
            <v>Э-105-7</v>
          </cell>
          <cell r="B16" t="str">
            <v>Черепанова</v>
          </cell>
          <cell r="C16" t="str">
            <v>Анастасия</v>
          </cell>
          <cell r="D16" t="str">
            <v>Александровна</v>
          </cell>
          <cell r="E16" t="str">
            <v>Черепанова Анастасия Александровна</v>
          </cell>
          <cell r="F16">
            <v>8</v>
          </cell>
          <cell r="G16" t="str">
            <v>МБОУ "Гимназия №17"</v>
          </cell>
        </row>
        <row r="17">
          <cell r="A17" t="str">
            <v>Э-105-8</v>
          </cell>
          <cell r="B17" t="str">
            <v>Чернышев</v>
          </cell>
          <cell r="C17" t="str">
            <v>Егор</v>
          </cell>
          <cell r="D17" t="str">
            <v>Сергеевич</v>
          </cell>
          <cell r="E17" t="str">
            <v>Чернышев Егор Сергеевич</v>
          </cell>
          <cell r="F17">
            <v>7</v>
          </cell>
          <cell r="G17" t="str">
            <v>МАОУ "Гимназия №2"</v>
          </cell>
        </row>
        <row r="18">
          <cell r="A18" t="str">
            <v>Э-108-1</v>
          </cell>
          <cell r="B18" t="str">
            <v>Шаманова</v>
          </cell>
          <cell r="C18" t="str">
            <v>Арина</v>
          </cell>
          <cell r="D18" t="str">
            <v>Александровна</v>
          </cell>
          <cell r="E18" t="str">
            <v>Шаманова Арина Александровна</v>
          </cell>
          <cell r="F18">
            <v>8</v>
          </cell>
          <cell r="G18" t="str">
            <v>МАОУ "Гимназия №2"</v>
          </cell>
        </row>
        <row r="19">
          <cell r="A19" t="str">
            <v>Э-108-2</v>
          </cell>
          <cell r="B19" t="str">
            <v>Шарапова</v>
          </cell>
          <cell r="C19" t="str">
            <v>Мария</v>
          </cell>
          <cell r="D19" t="str">
            <v>Константиновна</v>
          </cell>
          <cell r="E19" t="str">
            <v>Шарапова Мария Константиновна</v>
          </cell>
          <cell r="F19">
            <v>8</v>
          </cell>
          <cell r="G19" t="str">
            <v>МАОУ "Лицей №10"</v>
          </cell>
        </row>
        <row r="20">
          <cell r="A20" t="str">
            <v>Э-108-3</v>
          </cell>
          <cell r="B20" t="str">
            <v>Шварёв</v>
          </cell>
          <cell r="C20" t="str">
            <v>Лев</v>
          </cell>
          <cell r="D20" t="str">
            <v>Максимович</v>
          </cell>
          <cell r="E20" t="str">
            <v>Шварёв Лев Максимович</v>
          </cell>
          <cell r="F20">
            <v>7</v>
          </cell>
          <cell r="G20" t="str">
            <v>МАОУ "Лицей №10"</v>
          </cell>
        </row>
        <row r="21">
          <cell r="A21" t="str">
            <v>Э-108-4</v>
          </cell>
          <cell r="B21" t="str">
            <v>Шестаков</v>
          </cell>
          <cell r="C21" t="str">
            <v>Максим</v>
          </cell>
          <cell r="D21" t="str">
            <v>Дмитриевич</v>
          </cell>
          <cell r="E21" t="str">
            <v>Шестаков Максим Дмитриевич</v>
          </cell>
          <cell r="F21">
            <v>7</v>
          </cell>
          <cell r="G21" t="str">
            <v>МАОУ "Гимназия №2"</v>
          </cell>
        </row>
        <row r="22">
          <cell r="A22" t="str">
            <v>Э-108-5</v>
          </cell>
          <cell r="B22" t="str">
            <v>Шетюк</v>
          </cell>
          <cell r="C22" t="str">
            <v>Василиса</v>
          </cell>
          <cell r="D22" t="str">
            <v>Анатольевна</v>
          </cell>
          <cell r="E22" t="str">
            <v>Шетюк Василиса Анатольевна</v>
          </cell>
          <cell r="F22">
            <v>7</v>
          </cell>
          <cell r="G22" t="str">
            <v>МАОУ "Лицей №10"</v>
          </cell>
        </row>
        <row r="23">
          <cell r="A23" t="str">
            <v>Э-108-6</v>
          </cell>
          <cell r="B23" t="str">
            <v>Шехова</v>
          </cell>
          <cell r="C23" t="str">
            <v>Любовь</v>
          </cell>
          <cell r="D23" t="str">
            <v>Евгеньевна</v>
          </cell>
          <cell r="E23" t="str">
            <v>Шехова Любовь Евгеньевна</v>
          </cell>
          <cell r="F23">
            <v>8</v>
          </cell>
          <cell r="G23" t="str">
            <v>МБОУ "Гимназия №17"</v>
          </cell>
        </row>
        <row r="24">
          <cell r="A24" t="str">
            <v>Э-108-7</v>
          </cell>
          <cell r="B24" t="str">
            <v>Шлыкова</v>
          </cell>
          <cell r="C24" t="str">
            <v>Дарья</v>
          </cell>
          <cell r="D24" t="str">
            <v>Андреевна</v>
          </cell>
          <cell r="E24" t="str">
            <v>Шлыкова Дарья Андреевна</v>
          </cell>
          <cell r="F24">
            <v>8</v>
          </cell>
          <cell r="G24" t="str">
            <v>МБОУ "Гимназия №17"</v>
          </cell>
        </row>
        <row r="25">
          <cell r="A25" t="str">
            <v>Э-108-8</v>
          </cell>
          <cell r="B25" t="str">
            <v>Юсупов</v>
          </cell>
          <cell r="C25" t="str">
            <v>Равиль</v>
          </cell>
          <cell r="D25" t="str">
            <v>Айвазович</v>
          </cell>
          <cell r="E25" t="str">
            <v>Юсупов Равиль Айвазович</v>
          </cell>
          <cell r="F25">
            <v>8</v>
          </cell>
          <cell r="G25" t="str">
            <v>МАОУ "Лицей №10"</v>
          </cell>
        </row>
        <row r="26">
          <cell r="A26" t="str">
            <v>Э-117-1</v>
          </cell>
          <cell r="B26" t="str">
            <v>Затикян</v>
          </cell>
          <cell r="C26" t="str">
            <v>Арсений</v>
          </cell>
          <cell r="D26" t="str">
            <v>Анушаванович</v>
          </cell>
          <cell r="E26" t="str">
            <v>Затикян Арсений Анушаванович</v>
          </cell>
          <cell r="F26">
            <v>7</v>
          </cell>
          <cell r="G26" t="str">
            <v>МАОУ "Гимназия №2"</v>
          </cell>
        </row>
        <row r="27">
          <cell r="A27" t="str">
            <v>Э-117-10</v>
          </cell>
          <cell r="B27" t="str">
            <v>Ремизов</v>
          </cell>
          <cell r="C27" t="str">
            <v>Артем</v>
          </cell>
          <cell r="D27" t="str">
            <v>Михайлович</v>
          </cell>
          <cell r="E27" t="str">
            <v>Ремизов Артем Михайлович</v>
          </cell>
          <cell r="F27">
            <v>7</v>
          </cell>
          <cell r="G27" t="str">
            <v>???</v>
          </cell>
        </row>
        <row r="28">
          <cell r="A28" t="str">
            <v>Э-117-11</v>
          </cell>
          <cell r="B28" t="str">
            <v>Шульмин</v>
          </cell>
          <cell r="C28" t="str">
            <v>Глеб</v>
          </cell>
          <cell r="D28" t="str">
            <v>Дмитриевич</v>
          </cell>
          <cell r="E28" t="str">
            <v>Шульмин Глеб Дмитриевич</v>
          </cell>
          <cell r="F28">
            <v>7</v>
          </cell>
          <cell r="G28" t="str">
            <v>МАОУ "Лицей №10"</v>
          </cell>
        </row>
        <row r="29">
          <cell r="A29" t="str">
            <v>Э-117-2</v>
          </cell>
          <cell r="B29" t="str">
            <v>Останина</v>
          </cell>
          <cell r="C29" t="str">
            <v>Светлана</v>
          </cell>
          <cell r="D29" t="str">
            <v>Алексеевна</v>
          </cell>
          <cell r="E29" t="str">
            <v>Останина Светлана Алексеевна</v>
          </cell>
          <cell r="F29">
            <v>8</v>
          </cell>
          <cell r="G29" t="str">
            <v>МАОУ "Гимназия №2"</v>
          </cell>
        </row>
        <row r="30">
          <cell r="A30" t="str">
            <v>Э-117-3</v>
          </cell>
          <cell r="B30" t="str">
            <v>Понкратов</v>
          </cell>
          <cell r="C30" t="str">
            <v>Игорь</v>
          </cell>
          <cell r="D30" t="str">
            <v>Александрович</v>
          </cell>
          <cell r="E30" t="str">
            <v>Понкратов Игорь Александрович</v>
          </cell>
          <cell r="F30">
            <v>8</v>
          </cell>
          <cell r="G30" t="str">
            <v>МАОУ "Гимназия №2"</v>
          </cell>
        </row>
        <row r="31">
          <cell r="A31" t="str">
            <v>Э-117-5</v>
          </cell>
          <cell r="B31" t="str">
            <v>Никитина</v>
          </cell>
          <cell r="C31" t="str">
            <v>Алина</v>
          </cell>
          <cell r="D31" t="str">
            <v>Ильинична</v>
          </cell>
          <cell r="E31" t="str">
            <v>Никитина Алина Ильинична</v>
          </cell>
          <cell r="F31">
            <v>7</v>
          </cell>
          <cell r="G31" t="str">
            <v>МАОУ "Лицей №10"</v>
          </cell>
        </row>
        <row r="32">
          <cell r="A32" t="str">
            <v>Э-117-6</v>
          </cell>
          <cell r="B32" t="str">
            <v>Вилисова</v>
          </cell>
          <cell r="C32" t="str">
            <v>Екатерина</v>
          </cell>
          <cell r="D32" t="str">
            <v>Андреевна</v>
          </cell>
          <cell r="E32" t="str">
            <v>Вилисова Екатерина Андреевна</v>
          </cell>
          <cell r="F32">
            <v>7</v>
          </cell>
          <cell r="G32" t="str">
            <v>МАОУ "Лицей №10"</v>
          </cell>
        </row>
        <row r="33">
          <cell r="A33" t="str">
            <v>Э-117-7</v>
          </cell>
          <cell r="B33" t="str">
            <v>Пинкевич</v>
          </cell>
          <cell r="C33" t="str">
            <v>София</v>
          </cell>
          <cell r="D33" t="str">
            <v>Игоревна</v>
          </cell>
          <cell r="E33" t="str">
            <v>Пинкевич София Игоревна</v>
          </cell>
          <cell r="F33">
            <v>7</v>
          </cell>
          <cell r="G33" t="str">
            <v>МАОУ "Лицей №10"</v>
          </cell>
        </row>
        <row r="34">
          <cell r="A34" t="str">
            <v>Э-117-8</v>
          </cell>
          <cell r="B34" t="str">
            <v>Чечулина</v>
          </cell>
          <cell r="C34" t="str">
            <v>Елизавета</v>
          </cell>
          <cell r="D34" t="str">
            <v>Михайловна</v>
          </cell>
          <cell r="E34" t="str">
            <v>Чечулина Елизавета Михайловна</v>
          </cell>
          <cell r="F34">
            <v>7</v>
          </cell>
          <cell r="G34" t="str">
            <v>МАОУ "Лицей №10"</v>
          </cell>
        </row>
        <row r="35">
          <cell r="A35" t="str">
            <v>Э-117-9</v>
          </cell>
          <cell r="B35" t="str">
            <v>Судоргин</v>
          </cell>
          <cell r="C35" t="str">
            <v>Арсений</v>
          </cell>
          <cell r="D35" t="str">
            <v>Викторович</v>
          </cell>
          <cell r="E35" t="str">
            <v>Судоргин Арсений Викторович</v>
          </cell>
          <cell r="F35">
            <v>7</v>
          </cell>
          <cell r="G35" t="str">
            <v>МАОУ "Лицей №10"</v>
          </cell>
        </row>
        <row r="36">
          <cell r="A36" t="str">
            <v>Э-201-1</v>
          </cell>
          <cell r="B36" t="str">
            <v>Агапов</v>
          </cell>
          <cell r="C36" t="str">
            <v>Всеволод</v>
          </cell>
          <cell r="D36" t="str">
            <v>Андреевич</v>
          </cell>
          <cell r="E36" t="str">
            <v>Агапов Всеволод Андреевич</v>
          </cell>
          <cell r="F36">
            <v>8</v>
          </cell>
          <cell r="G36" t="str">
            <v>МАОУ "Гимназия №2"</v>
          </cell>
        </row>
        <row r="37">
          <cell r="A37" t="str">
            <v>Э-201-10</v>
          </cell>
          <cell r="B37" t="str">
            <v>Беляева</v>
          </cell>
          <cell r="C37" t="str">
            <v>Алла</v>
          </cell>
          <cell r="D37" t="str">
            <v>Алексеевна</v>
          </cell>
          <cell r="E37" t="str">
            <v>Беляева Алла Алексеевна</v>
          </cell>
          <cell r="F37">
            <v>7</v>
          </cell>
          <cell r="G37" t="str">
            <v>МАОУ "Гимназия №2"</v>
          </cell>
        </row>
        <row r="38">
          <cell r="A38" t="str">
            <v>Э-201-11</v>
          </cell>
          <cell r="B38" t="str">
            <v>Березовская</v>
          </cell>
          <cell r="C38" t="str">
            <v>Дарьяна</v>
          </cell>
          <cell r="D38" t="str">
            <v>Владимировна</v>
          </cell>
          <cell r="E38" t="str">
            <v>Березовская Дарьяна Владимировна</v>
          </cell>
          <cell r="F38">
            <v>8</v>
          </cell>
          <cell r="G38" t="str">
            <v>МБОУ "Гимназия №17"</v>
          </cell>
        </row>
        <row r="39">
          <cell r="A39" t="str">
            <v>Э-201-12</v>
          </cell>
          <cell r="B39" t="str">
            <v>Бровцев</v>
          </cell>
          <cell r="C39" t="str">
            <v>Даниил</v>
          </cell>
          <cell r="D39" t="str">
            <v>Сергеевич</v>
          </cell>
          <cell r="E39" t="str">
            <v>Бровцев Даниил Сергеевич</v>
          </cell>
          <cell r="F39">
            <v>7</v>
          </cell>
          <cell r="G39" t="str">
            <v>МАОУ "Лицей №10"</v>
          </cell>
        </row>
        <row r="40">
          <cell r="A40" t="str">
            <v>Э-201-13</v>
          </cell>
          <cell r="B40" t="str">
            <v>Бугаева</v>
          </cell>
          <cell r="C40" t="str">
            <v>Ольга</v>
          </cell>
          <cell r="D40" t="str">
            <v>Сергеевна</v>
          </cell>
          <cell r="E40" t="str">
            <v>Бугаева Ольга Сергеевна</v>
          </cell>
          <cell r="F40">
            <v>7</v>
          </cell>
          <cell r="G40" t="str">
            <v>МАОУ "СОШ №145"</v>
          </cell>
        </row>
        <row r="41">
          <cell r="A41" t="str">
            <v>Э-201-14</v>
          </cell>
          <cell r="B41" t="str">
            <v>Бурылова</v>
          </cell>
          <cell r="C41" t="str">
            <v>Дарья</v>
          </cell>
          <cell r="D41" t="str">
            <v>Александровна</v>
          </cell>
          <cell r="E41" t="str">
            <v>Бурылова Дарья Александровна</v>
          </cell>
          <cell r="F41">
            <v>7</v>
          </cell>
          <cell r="G41" t="str">
            <v>МАОУ "Гимназия №2"</v>
          </cell>
        </row>
        <row r="42">
          <cell r="A42" t="str">
            <v>Э-201-15</v>
          </cell>
          <cell r="B42" t="str">
            <v>Галактионов</v>
          </cell>
          <cell r="C42" t="str">
            <v>Данила</v>
          </cell>
          <cell r="D42" t="str">
            <v>Линарисович</v>
          </cell>
          <cell r="E42" t="str">
            <v>Галактионов Данила Линарисович</v>
          </cell>
          <cell r="F42">
            <v>7</v>
          </cell>
          <cell r="G42" t="str">
            <v>МАОУ "СОШ №145"</v>
          </cell>
        </row>
        <row r="43">
          <cell r="A43" t="str">
            <v>Э-201-2</v>
          </cell>
          <cell r="B43" t="str">
            <v>Агафонова</v>
          </cell>
          <cell r="C43" t="str">
            <v>Арина</v>
          </cell>
          <cell r="D43" t="str">
            <v>Алексеевна</v>
          </cell>
          <cell r="E43" t="str">
            <v>Агафонова Арина Алексеевна</v>
          </cell>
          <cell r="F43">
            <v>8</v>
          </cell>
          <cell r="G43" t="str">
            <v>МАОУ "Гимназия №2"</v>
          </cell>
        </row>
        <row r="44">
          <cell r="A44" t="str">
            <v>Э-201-3</v>
          </cell>
          <cell r="B44" t="str">
            <v>Азанов</v>
          </cell>
          <cell r="C44" t="str">
            <v>Егор</v>
          </cell>
          <cell r="D44" t="str">
            <v>Сергеевич</v>
          </cell>
          <cell r="E44" t="str">
            <v>Азанов Егор Сергеевич</v>
          </cell>
          <cell r="F44">
            <v>7</v>
          </cell>
          <cell r="G44" t="str">
            <v>МАОУ "Лицей №10"</v>
          </cell>
        </row>
        <row r="45">
          <cell r="A45" t="str">
            <v>Э-201-4</v>
          </cell>
          <cell r="B45" t="str">
            <v>Александрова</v>
          </cell>
          <cell r="C45" t="str">
            <v>Александра</v>
          </cell>
          <cell r="D45" t="str">
            <v>Юрьевна</v>
          </cell>
          <cell r="E45" t="str">
            <v>Александрова Александра Юрьевна</v>
          </cell>
          <cell r="F45">
            <v>8</v>
          </cell>
          <cell r="G45" t="str">
            <v>МАОУ "Гимназия №2"</v>
          </cell>
        </row>
        <row r="46">
          <cell r="A46" t="str">
            <v>Э-201-5</v>
          </cell>
          <cell r="B46" t="str">
            <v>Андреева</v>
          </cell>
          <cell r="C46" t="str">
            <v>Екатерина</v>
          </cell>
          <cell r="D46" t="str">
            <v>Витальевна</v>
          </cell>
          <cell r="E46" t="str">
            <v>Андреева Екатерина Витальевна</v>
          </cell>
          <cell r="F46">
            <v>7</v>
          </cell>
          <cell r="G46" t="str">
            <v>МАОУ "Лицей №10"</v>
          </cell>
        </row>
        <row r="47">
          <cell r="A47" t="str">
            <v>Э-201-6</v>
          </cell>
          <cell r="B47" t="str">
            <v>Бакланов</v>
          </cell>
          <cell r="C47" t="str">
            <v>Георгий</v>
          </cell>
          <cell r="D47" t="str">
            <v>Дмитриевич</v>
          </cell>
          <cell r="E47" t="str">
            <v>Бакланов Георгий Дмитриевич</v>
          </cell>
          <cell r="F47">
            <v>7</v>
          </cell>
          <cell r="G47" t="str">
            <v>МАОУ "Лицей №10"</v>
          </cell>
        </row>
        <row r="48">
          <cell r="A48" t="str">
            <v>Э-201-7</v>
          </cell>
          <cell r="B48" t="str">
            <v>Бакума</v>
          </cell>
          <cell r="C48" t="str">
            <v>Софья</v>
          </cell>
          <cell r="D48" t="str">
            <v>Петровна</v>
          </cell>
          <cell r="E48" t="str">
            <v>Бакума Софья Петровна</v>
          </cell>
          <cell r="F48">
            <v>8</v>
          </cell>
          <cell r="G48" t="str">
            <v>МАОУ "Лицей №10"</v>
          </cell>
        </row>
        <row r="49">
          <cell r="A49" t="str">
            <v>Э-201-8</v>
          </cell>
          <cell r="B49" t="str">
            <v>Безусова</v>
          </cell>
          <cell r="C49" t="str">
            <v>Людмила</v>
          </cell>
          <cell r="D49" t="str">
            <v>Андреевна</v>
          </cell>
          <cell r="E49" t="str">
            <v>Безусова Людмила Андреевна</v>
          </cell>
          <cell r="F49">
            <v>8</v>
          </cell>
          <cell r="G49" t="str">
            <v>МБОУ "Гимназия №17"</v>
          </cell>
        </row>
        <row r="50">
          <cell r="A50" t="str">
            <v>Э-201-9</v>
          </cell>
          <cell r="B50" t="str">
            <v>Бельтюкова</v>
          </cell>
          <cell r="C50" t="str">
            <v>Елена</v>
          </cell>
          <cell r="D50" t="str">
            <v>Сергеевна</v>
          </cell>
          <cell r="E50" t="str">
            <v>Бельтюкова Елена Сергеевна</v>
          </cell>
          <cell r="F50">
            <v>7</v>
          </cell>
          <cell r="G50" t="str">
            <v>МАОУ "Гимназия №2"</v>
          </cell>
        </row>
        <row r="51">
          <cell r="A51" t="str">
            <v>Э-202-1</v>
          </cell>
          <cell r="B51" t="str">
            <v>Быстрых</v>
          </cell>
          <cell r="C51" t="str">
            <v>Елена</v>
          </cell>
          <cell r="D51" t="str">
            <v>Сергеевна</v>
          </cell>
          <cell r="E51" t="str">
            <v>Быстрых Елена Сергеевна</v>
          </cell>
          <cell r="F51">
            <v>8</v>
          </cell>
          <cell r="G51" t="str">
            <v>МАОУ "Лицей №10"</v>
          </cell>
        </row>
        <row r="52">
          <cell r="A52" t="str">
            <v>Э-202-10</v>
          </cell>
          <cell r="B52" t="str">
            <v>Гарайшин</v>
          </cell>
          <cell r="C52" t="str">
            <v>Тамерлан</v>
          </cell>
          <cell r="D52" t="str">
            <v>Тагирович</v>
          </cell>
          <cell r="E52" t="str">
            <v>Гарайшин Тамерлан Тагирович</v>
          </cell>
          <cell r="F52">
            <v>8</v>
          </cell>
          <cell r="G52" t="str">
            <v>МБОУ "Гимназия №17"</v>
          </cell>
        </row>
        <row r="53">
          <cell r="A53" t="str">
            <v>Э-202-11</v>
          </cell>
          <cell r="B53" t="str">
            <v>Гладкова</v>
          </cell>
          <cell r="C53" t="str">
            <v>Мария</v>
          </cell>
          <cell r="D53" t="str">
            <v>Сергеевна</v>
          </cell>
          <cell r="E53" t="str">
            <v>Гладкова Мария Сергеевна</v>
          </cell>
          <cell r="F53">
            <v>7</v>
          </cell>
          <cell r="G53" t="str">
            <v>МАОУ "Лицей №10"</v>
          </cell>
        </row>
        <row r="54">
          <cell r="A54" t="str">
            <v>Э-202-12</v>
          </cell>
          <cell r="B54" t="str">
            <v>Голубцова</v>
          </cell>
          <cell r="C54" t="str">
            <v>Софья</v>
          </cell>
          <cell r="D54" t="str">
            <v>Сергеевна</v>
          </cell>
          <cell r="E54" t="str">
            <v>Голубцова Софья Сергеевна</v>
          </cell>
          <cell r="F54">
            <v>7</v>
          </cell>
          <cell r="G54" t="str">
            <v>МБОУ "Гимназия №17"</v>
          </cell>
        </row>
        <row r="55">
          <cell r="A55" t="str">
            <v>Э-202-13</v>
          </cell>
          <cell r="B55" t="str">
            <v>Городилова</v>
          </cell>
          <cell r="C55" t="str">
            <v>Анастасия</v>
          </cell>
          <cell r="D55" t="str">
            <v>Александровна</v>
          </cell>
          <cell r="E55" t="str">
            <v>Городилова Анастасия Александровна</v>
          </cell>
          <cell r="F55">
            <v>8</v>
          </cell>
          <cell r="G55" t="str">
            <v>МБОУ "Гимназия №17"</v>
          </cell>
        </row>
        <row r="56">
          <cell r="A56" t="str">
            <v>Э-202-14</v>
          </cell>
          <cell r="B56" t="str">
            <v>Грицевич</v>
          </cell>
          <cell r="C56" t="str">
            <v>Полина</v>
          </cell>
          <cell r="D56" t="str">
            <v>Алексеевна</v>
          </cell>
          <cell r="E56" t="str">
            <v>Грицевич Полина Алексеевна</v>
          </cell>
          <cell r="F56">
            <v>7</v>
          </cell>
          <cell r="G56" t="str">
            <v>МАОУ "Гимназия №2"</v>
          </cell>
        </row>
        <row r="57">
          <cell r="A57" t="str">
            <v>Э-202-3</v>
          </cell>
          <cell r="B57" t="str">
            <v>Ваганова</v>
          </cell>
          <cell r="C57" t="str">
            <v>Анна</v>
          </cell>
          <cell r="D57" t="str">
            <v>Александровна</v>
          </cell>
          <cell r="E57" t="str">
            <v>Ваганова Анна Александровна</v>
          </cell>
          <cell r="F57">
            <v>8</v>
          </cell>
          <cell r="G57" t="str">
            <v>МАОУ "Лицей №10"</v>
          </cell>
        </row>
        <row r="58">
          <cell r="A58" t="str">
            <v>Э-202-4</v>
          </cell>
          <cell r="B58" t="str">
            <v>Введенская</v>
          </cell>
          <cell r="C58" t="str">
            <v>Эрика</v>
          </cell>
          <cell r="D58" t="str">
            <v>Константиновна</v>
          </cell>
          <cell r="E58" t="str">
            <v>Введенская Эрика Константиновна</v>
          </cell>
          <cell r="F58">
            <v>8</v>
          </cell>
          <cell r="G58" t="str">
            <v>МАОУ "СОШ №9"</v>
          </cell>
        </row>
        <row r="59">
          <cell r="A59" t="str">
            <v>Э-202-5</v>
          </cell>
          <cell r="B59" t="str">
            <v>Вдовиченко</v>
          </cell>
          <cell r="C59" t="str">
            <v>Степан</v>
          </cell>
          <cell r="D59" t="str">
            <v>Евгеньевич</v>
          </cell>
          <cell r="E59" t="str">
            <v>Вдовиченко Степан Евгеньевич</v>
          </cell>
          <cell r="F59">
            <v>8</v>
          </cell>
          <cell r="G59" t="str">
            <v>МАОУ "Лицей №10"</v>
          </cell>
        </row>
        <row r="60">
          <cell r="A60" t="str">
            <v>Э-202-6</v>
          </cell>
          <cell r="B60" t="str">
            <v>Веретенникова</v>
          </cell>
          <cell r="C60" t="str">
            <v>Ольга</v>
          </cell>
          <cell r="D60" t="str">
            <v>Дмитриевна</v>
          </cell>
          <cell r="E60" t="str">
            <v>Веретенникова Ольга Дмитриевна</v>
          </cell>
          <cell r="F60">
            <v>8</v>
          </cell>
          <cell r="G60" t="str">
            <v>МАОУ "Лицей №10"</v>
          </cell>
        </row>
        <row r="61">
          <cell r="A61" t="str">
            <v>Э-202-7</v>
          </cell>
          <cell r="B61" t="str">
            <v>Вижанская</v>
          </cell>
          <cell r="C61" t="str">
            <v>Софья</v>
          </cell>
          <cell r="D61" t="str">
            <v>Алексеевна</v>
          </cell>
          <cell r="E61" t="str">
            <v>Вижанская Софья Алексеевна</v>
          </cell>
          <cell r="F61">
            <v>7</v>
          </cell>
          <cell r="G61" t="str">
            <v>МАОУ "Лицей №10"</v>
          </cell>
        </row>
        <row r="62">
          <cell r="A62" t="str">
            <v>Э-202-8</v>
          </cell>
          <cell r="B62" t="str">
            <v>Гагарин</v>
          </cell>
          <cell r="C62" t="str">
            <v>Александр</v>
          </cell>
          <cell r="D62" t="str">
            <v>Александрович</v>
          </cell>
          <cell r="E62" t="str">
            <v>Гагарин Александр Александрович</v>
          </cell>
          <cell r="F62">
            <v>7</v>
          </cell>
          <cell r="G62" t="str">
            <v>МБОУ "Гимназия №17"</v>
          </cell>
        </row>
        <row r="63">
          <cell r="A63" t="str">
            <v>Э-202-9</v>
          </cell>
          <cell r="B63" t="str">
            <v>Ганичева</v>
          </cell>
          <cell r="C63" t="str">
            <v>Олеся</v>
          </cell>
          <cell r="D63" t="str">
            <v>Максимовна</v>
          </cell>
          <cell r="E63" t="str">
            <v>Ганичева Олеся Максимовна</v>
          </cell>
          <cell r="F63">
            <v>8</v>
          </cell>
          <cell r="G63" t="str">
            <v>МАОУ "Гимназия №2"</v>
          </cell>
        </row>
        <row r="64">
          <cell r="A64" t="str">
            <v>Э-203-1</v>
          </cell>
          <cell r="B64" t="str">
            <v>Гусев</v>
          </cell>
          <cell r="C64" t="str">
            <v>Роман</v>
          </cell>
          <cell r="D64" t="str">
            <v>Викторович</v>
          </cell>
          <cell r="E64" t="str">
            <v>Гусев Роман Викторович</v>
          </cell>
          <cell r="F64">
            <v>7</v>
          </cell>
          <cell r="G64" t="str">
            <v>МАОУ "Лицей №10"</v>
          </cell>
        </row>
        <row r="65">
          <cell r="A65" t="str">
            <v>Э-203-10</v>
          </cell>
          <cell r="B65" t="str">
            <v>Звягина</v>
          </cell>
          <cell r="C65" t="str">
            <v>Елизавета</v>
          </cell>
          <cell r="D65" t="str">
            <v>Сергеевна</v>
          </cell>
          <cell r="E65" t="str">
            <v>Звягина Елизавета Сергеевна</v>
          </cell>
          <cell r="F65">
            <v>8</v>
          </cell>
          <cell r="G65" t="str">
            <v>МБОУ "Гимназия №17"</v>
          </cell>
        </row>
        <row r="66">
          <cell r="A66" t="str">
            <v>Э-203-11</v>
          </cell>
          <cell r="B66" t="str">
            <v>Иванова</v>
          </cell>
          <cell r="C66" t="str">
            <v>Марина</v>
          </cell>
          <cell r="D66" t="str">
            <v>Андреевна</v>
          </cell>
          <cell r="E66" t="str">
            <v>Иванова Марина Андреевна</v>
          </cell>
          <cell r="F66">
            <v>8</v>
          </cell>
          <cell r="G66" t="str">
            <v>МБОУ "Гимназия №17"</v>
          </cell>
        </row>
        <row r="67">
          <cell r="A67" t="str">
            <v>Э-203-12</v>
          </cell>
          <cell r="B67" t="str">
            <v>Ивонина</v>
          </cell>
          <cell r="C67" t="str">
            <v>Евгения</v>
          </cell>
          <cell r="D67" t="str">
            <v>Витальевна</v>
          </cell>
          <cell r="E67" t="str">
            <v>Ивонина Евгения Витальевна</v>
          </cell>
          <cell r="F67">
            <v>7</v>
          </cell>
          <cell r="G67" t="str">
            <v>МАОУ "СОШ №19"</v>
          </cell>
        </row>
        <row r="68">
          <cell r="A68" t="str">
            <v>Э-203-13</v>
          </cell>
          <cell r="B68" t="str">
            <v>Казанцева</v>
          </cell>
          <cell r="C68" t="str">
            <v>Анна</v>
          </cell>
          <cell r="D68" t="str">
            <v>Константиновна</v>
          </cell>
          <cell r="E68" t="str">
            <v>Казанцева Анна Константиновна</v>
          </cell>
          <cell r="F68">
            <v>8</v>
          </cell>
          <cell r="G68" t="str">
            <v>МАОУ "Гимназия №2"</v>
          </cell>
        </row>
        <row r="69">
          <cell r="A69" t="str">
            <v>Э-203-14</v>
          </cell>
          <cell r="B69" t="str">
            <v>Казымова</v>
          </cell>
          <cell r="C69" t="str">
            <v>Дарья</v>
          </cell>
          <cell r="D69" t="str">
            <v>Алексеевна</v>
          </cell>
          <cell r="E69" t="str">
            <v>Казымова Дарья Алексеевна</v>
          </cell>
          <cell r="F69">
            <v>7</v>
          </cell>
          <cell r="G69" t="str">
            <v>МАОУ "Гимназия №2"</v>
          </cell>
        </row>
        <row r="70">
          <cell r="A70" t="str">
            <v>Э-203-2</v>
          </cell>
          <cell r="B70" t="str">
            <v>Гусев</v>
          </cell>
          <cell r="C70" t="str">
            <v>Георгий</v>
          </cell>
          <cell r="D70" t="str">
            <v>Александрович</v>
          </cell>
          <cell r="E70" t="str">
            <v>Гусев Георгий Александрович</v>
          </cell>
          <cell r="F70">
            <v>8</v>
          </cell>
          <cell r="G70" t="str">
            <v>МАОУ "Гимназия №2"</v>
          </cell>
        </row>
        <row r="71">
          <cell r="A71" t="str">
            <v>Э-203-3</v>
          </cell>
          <cell r="B71" t="str">
            <v>Денисов</v>
          </cell>
          <cell r="C71" t="str">
            <v>Никита</v>
          </cell>
          <cell r="D71" t="str">
            <v>Юрьевич</v>
          </cell>
          <cell r="E71" t="str">
            <v>Денисов Никита Юрьевич</v>
          </cell>
          <cell r="F71">
            <v>7</v>
          </cell>
          <cell r="G71" t="str">
            <v>МАОУ "Лицей №10"</v>
          </cell>
        </row>
        <row r="72">
          <cell r="A72" t="str">
            <v>Э-203-4</v>
          </cell>
          <cell r="B72" t="str">
            <v>Дмитриев</v>
          </cell>
          <cell r="C72" t="str">
            <v>Арсений</v>
          </cell>
          <cell r="D72" t="str">
            <v>Алексеевич</v>
          </cell>
          <cell r="E72" t="str">
            <v>Дмитриев Арсений Алексеевич</v>
          </cell>
          <cell r="F72">
            <v>8</v>
          </cell>
          <cell r="G72" t="str">
            <v>МБОУ "Гимназия №17"</v>
          </cell>
        </row>
        <row r="73">
          <cell r="A73" t="str">
            <v>Э-203-5</v>
          </cell>
          <cell r="B73" t="str">
            <v>Добромыслова</v>
          </cell>
          <cell r="C73" t="str">
            <v>Арина</v>
          </cell>
          <cell r="D73" t="str">
            <v>Олеговна</v>
          </cell>
          <cell r="E73" t="str">
            <v>Добромыслова Арина Олеговна</v>
          </cell>
          <cell r="F73">
            <v>7</v>
          </cell>
          <cell r="G73" t="str">
            <v>МАОУ "Гимназия №2"</v>
          </cell>
        </row>
        <row r="74">
          <cell r="A74" t="str">
            <v>Э-203-6</v>
          </cell>
          <cell r="B74" t="str">
            <v>Дробинин</v>
          </cell>
          <cell r="C74" t="str">
            <v>Константин</v>
          </cell>
          <cell r="D74" t="str">
            <v>Дмитриевич</v>
          </cell>
          <cell r="E74" t="str">
            <v>Дробинин Константин Дмитриевич</v>
          </cell>
          <cell r="F74">
            <v>8</v>
          </cell>
          <cell r="G74" t="str">
            <v>МАОУ "Лицей №4"</v>
          </cell>
        </row>
        <row r="75">
          <cell r="A75" t="str">
            <v>Э-203-7</v>
          </cell>
          <cell r="B75" t="str">
            <v>Дудкин</v>
          </cell>
          <cell r="C75" t="str">
            <v>Сергей</v>
          </cell>
          <cell r="D75" t="str">
            <v>Васильевич</v>
          </cell>
          <cell r="E75" t="str">
            <v>Дудкин Сергей Васильевич</v>
          </cell>
          <cell r="F75">
            <v>7</v>
          </cell>
          <cell r="G75" t="str">
            <v>МАОУ "Лицей №10"</v>
          </cell>
        </row>
        <row r="76">
          <cell r="A76" t="str">
            <v>Э-203-8</v>
          </cell>
          <cell r="B76" t="str">
            <v>Евстифеева</v>
          </cell>
          <cell r="C76" t="str">
            <v>Мария</v>
          </cell>
          <cell r="D76" t="str">
            <v>Степановна</v>
          </cell>
          <cell r="E76" t="str">
            <v>Евстифеева Мария Степановна</v>
          </cell>
          <cell r="F76">
            <v>8</v>
          </cell>
          <cell r="G76" t="str">
            <v>МАОУ "Гимназия №2"</v>
          </cell>
        </row>
        <row r="77">
          <cell r="A77" t="str">
            <v>Э-203-9</v>
          </cell>
          <cell r="B77" t="str">
            <v>Замятина</v>
          </cell>
          <cell r="C77" t="str">
            <v>Юлия</v>
          </cell>
          <cell r="D77" t="str">
            <v>Александровна</v>
          </cell>
          <cell r="E77" t="str">
            <v>Замятина Юлия Александровна</v>
          </cell>
          <cell r="F77">
            <v>8</v>
          </cell>
          <cell r="G77" t="str">
            <v>МБОУ "Гимназия №17"</v>
          </cell>
        </row>
        <row r="78">
          <cell r="A78" t="str">
            <v>Э-215-1</v>
          </cell>
          <cell r="B78" t="str">
            <v>Кантер</v>
          </cell>
          <cell r="C78" t="str">
            <v>Валерий</v>
          </cell>
          <cell r="D78" t="str">
            <v>Эдуардович</v>
          </cell>
          <cell r="E78" t="str">
            <v>Кантер Валерий Эдуардович</v>
          </cell>
          <cell r="F78">
            <v>8</v>
          </cell>
          <cell r="G78" t="str">
            <v>МБОУ "Гимназия №17"</v>
          </cell>
        </row>
        <row r="79">
          <cell r="A79" t="str">
            <v>Э-215-10</v>
          </cell>
          <cell r="B79" t="str">
            <v>Кузин</v>
          </cell>
          <cell r="C79" t="str">
            <v>Роман</v>
          </cell>
          <cell r="D79" t="str">
            <v>Салаватович</v>
          </cell>
          <cell r="E79" t="str">
            <v>Кузин Роман Салаватович</v>
          </cell>
          <cell r="F79">
            <v>8</v>
          </cell>
          <cell r="G79" t="str">
            <v>МАОУ "Гимназия №2"</v>
          </cell>
        </row>
        <row r="80">
          <cell r="A80" t="str">
            <v>Э-215-11</v>
          </cell>
          <cell r="B80" t="str">
            <v>Кузнецова</v>
          </cell>
          <cell r="C80" t="str">
            <v>Ксения</v>
          </cell>
          <cell r="D80" t="str">
            <v>Алексеевна</v>
          </cell>
          <cell r="E80" t="str">
            <v>Кузнецова Ксения Алексеевна</v>
          </cell>
          <cell r="F80">
            <v>8</v>
          </cell>
          <cell r="G80" t="str">
            <v>МАОУ "Лицей №10"</v>
          </cell>
        </row>
        <row r="81">
          <cell r="A81" t="str">
            <v>Э-215-12</v>
          </cell>
          <cell r="B81" t="str">
            <v>Кузьминых</v>
          </cell>
          <cell r="C81" t="str">
            <v>Ульяна</v>
          </cell>
          <cell r="D81" t="str">
            <v>Ивановна</v>
          </cell>
          <cell r="E81" t="str">
            <v>Кузьминых Ульяна Ивановна</v>
          </cell>
          <cell r="F81">
            <v>8</v>
          </cell>
          <cell r="G81" t="str">
            <v>МАОУ "Гимназия №2"</v>
          </cell>
        </row>
        <row r="82">
          <cell r="A82" t="str">
            <v>Э-215-13</v>
          </cell>
          <cell r="B82" t="str">
            <v>Курочкин</v>
          </cell>
          <cell r="C82" t="str">
            <v>Герман</v>
          </cell>
          <cell r="D82" t="str">
            <v>Геннадьевич</v>
          </cell>
          <cell r="E82" t="str">
            <v>Курочкин Герман Геннадьевич</v>
          </cell>
          <cell r="F82">
            <v>8</v>
          </cell>
          <cell r="G82" t="str">
            <v>МБОУ "Гимназия №17"</v>
          </cell>
        </row>
        <row r="83">
          <cell r="A83" t="str">
            <v>Э-215-14</v>
          </cell>
          <cell r="B83" t="str">
            <v>Лебедева</v>
          </cell>
          <cell r="C83" t="str">
            <v>Алина</v>
          </cell>
          <cell r="D83" t="str">
            <v>Валерьевна</v>
          </cell>
          <cell r="E83" t="str">
            <v>Лебедева Алина Валерьевна</v>
          </cell>
          <cell r="F83">
            <v>7</v>
          </cell>
          <cell r="G83" t="str">
            <v>МАОУ "Гимназия №2"</v>
          </cell>
        </row>
        <row r="84">
          <cell r="A84" t="str">
            <v>Э-215-2</v>
          </cell>
          <cell r="B84" t="str">
            <v>Каткова</v>
          </cell>
          <cell r="C84" t="str">
            <v>Анна</v>
          </cell>
          <cell r="D84" t="str">
            <v>Игоревна</v>
          </cell>
          <cell r="E84" t="str">
            <v>Каткова Анна Игоревна</v>
          </cell>
          <cell r="F84">
            <v>8</v>
          </cell>
          <cell r="G84" t="str">
            <v>МАОУ "Лицей №10"</v>
          </cell>
        </row>
        <row r="85">
          <cell r="A85" t="str">
            <v>Э-215-3</v>
          </cell>
          <cell r="B85" t="str">
            <v>Киселёва</v>
          </cell>
          <cell r="C85" t="str">
            <v>Милена</v>
          </cell>
          <cell r="D85" t="str">
            <v>Дмитриевна</v>
          </cell>
          <cell r="E85" t="str">
            <v>Киселёва Милена Дмитриевна</v>
          </cell>
          <cell r="F85">
            <v>8</v>
          </cell>
          <cell r="G85" t="str">
            <v>МАОУ "Гимназия №2"</v>
          </cell>
        </row>
        <row r="86">
          <cell r="A86" t="str">
            <v>Э-215-4</v>
          </cell>
          <cell r="B86" t="str">
            <v>Козлова</v>
          </cell>
          <cell r="C86" t="str">
            <v>Кристина</v>
          </cell>
          <cell r="D86" t="str">
            <v>Александровна</v>
          </cell>
          <cell r="E86" t="str">
            <v>Козлова Кристина Александровна</v>
          </cell>
          <cell r="F86">
            <v>7</v>
          </cell>
          <cell r="G86" t="str">
            <v>МАОУ "Гимназия №2"</v>
          </cell>
        </row>
        <row r="87">
          <cell r="A87" t="str">
            <v>Э-215-5</v>
          </cell>
          <cell r="B87" t="str">
            <v>Корепанова</v>
          </cell>
          <cell r="C87" t="str">
            <v>Надежда</v>
          </cell>
          <cell r="D87" t="str">
            <v>Александровна</v>
          </cell>
          <cell r="E87" t="str">
            <v>Корепанова Надежда Александровна</v>
          </cell>
          <cell r="F87">
            <v>8</v>
          </cell>
          <cell r="G87" t="str">
            <v>МАОУ "СОШ №145"</v>
          </cell>
        </row>
        <row r="88">
          <cell r="A88" t="str">
            <v>Э-215-6</v>
          </cell>
          <cell r="B88" t="str">
            <v>Коробейникова</v>
          </cell>
          <cell r="C88" t="str">
            <v>Татьяна</v>
          </cell>
          <cell r="D88" t="str">
            <v>Игоревна</v>
          </cell>
          <cell r="E88" t="str">
            <v>Коробейникова Татьяна Игоревна</v>
          </cell>
          <cell r="F88">
            <v>8</v>
          </cell>
          <cell r="G88" t="str">
            <v>МАОУ "Лицей №10"</v>
          </cell>
        </row>
        <row r="89">
          <cell r="A89" t="str">
            <v>Э-215-7</v>
          </cell>
          <cell r="B89" t="str">
            <v>Костлев</v>
          </cell>
          <cell r="C89" t="str">
            <v>Павел</v>
          </cell>
          <cell r="D89" t="str">
            <v>Евгеньевич</v>
          </cell>
          <cell r="E89" t="str">
            <v>Костлев Павел Евгеньевич</v>
          </cell>
          <cell r="F89">
            <v>7</v>
          </cell>
          <cell r="G89" t="str">
            <v>МАОУ "СОШ №145"</v>
          </cell>
        </row>
        <row r="90">
          <cell r="A90" t="str">
            <v>Э-215-8</v>
          </cell>
          <cell r="B90" t="str">
            <v>Полыгалова</v>
          </cell>
          <cell r="C90" t="str">
            <v>Ангелина</v>
          </cell>
          <cell r="D90" t="str">
            <v>Сергеевна</v>
          </cell>
          <cell r="E90" t="str">
            <v>Полыгалова Ангелина Сергеевна</v>
          </cell>
          <cell r="F90">
            <v>8</v>
          </cell>
          <cell r="G90" t="str">
            <v>МАОУ "СОШ №145"</v>
          </cell>
        </row>
        <row r="91">
          <cell r="A91" t="str">
            <v>Э-215-9</v>
          </cell>
          <cell r="B91" t="str">
            <v>Кочева</v>
          </cell>
          <cell r="C91" t="str">
            <v>Олеся</v>
          </cell>
          <cell r="D91" t="str">
            <v>Алексеевна</v>
          </cell>
          <cell r="E91" t="str">
            <v>Кочева Олеся Алексеевна</v>
          </cell>
          <cell r="F91">
            <v>7</v>
          </cell>
          <cell r="G91" t="str">
            <v>МАОУ "СОШ №145"</v>
          </cell>
        </row>
        <row r="92">
          <cell r="A92" t="str">
            <v>Э-216-1</v>
          </cell>
          <cell r="B92" t="str">
            <v>Лебедева</v>
          </cell>
          <cell r="C92" t="str">
            <v>Анжела</v>
          </cell>
          <cell r="D92" t="str">
            <v>Александровна</v>
          </cell>
          <cell r="E92" t="str">
            <v>Лебедева Анжела Александровна</v>
          </cell>
          <cell r="F92">
            <v>7</v>
          </cell>
          <cell r="G92" t="str">
            <v>МАОУ "Гимназия №2"</v>
          </cell>
        </row>
        <row r="93">
          <cell r="A93" t="str">
            <v>Э-216-10</v>
          </cell>
          <cell r="B93" t="str">
            <v>Маямсина</v>
          </cell>
          <cell r="C93" t="str">
            <v>Анастасия</v>
          </cell>
          <cell r="D93" t="str">
            <v>Георгиевна</v>
          </cell>
          <cell r="E93" t="str">
            <v>Маямсина Анастасия Георгиевна</v>
          </cell>
          <cell r="F93">
            <v>7</v>
          </cell>
          <cell r="G93" t="str">
            <v>МАОУ "Гимназия №2"</v>
          </cell>
        </row>
        <row r="94">
          <cell r="A94" t="str">
            <v>Э-216-11</v>
          </cell>
          <cell r="B94" t="str">
            <v>Медведев</v>
          </cell>
          <cell r="C94" t="str">
            <v>Никита</v>
          </cell>
          <cell r="D94" t="str">
            <v>Александрович</v>
          </cell>
          <cell r="E94" t="str">
            <v>Медведев Никита Александрович</v>
          </cell>
          <cell r="F94">
            <v>7</v>
          </cell>
          <cell r="G94" t="str">
            <v>МАОУ "Гимназия №2"</v>
          </cell>
        </row>
        <row r="95">
          <cell r="A95" t="str">
            <v>Э-216-12</v>
          </cell>
          <cell r="B95" t="str">
            <v>Мезенцева</v>
          </cell>
          <cell r="C95" t="str">
            <v>Александра</v>
          </cell>
          <cell r="D95" t="str">
            <v>???</v>
          </cell>
          <cell r="E95" t="str">
            <v>Мезенцева Александра ???</v>
          </cell>
          <cell r="F95">
            <v>8</v>
          </cell>
          <cell r="G95" t="str">
            <v>МАОУ "Лицей №10"</v>
          </cell>
        </row>
        <row r="96">
          <cell r="A96" t="str">
            <v>Э-216-13</v>
          </cell>
          <cell r="B96" t="str">
            <v>Мелешин</v>
          </cell>
          <cell r="C96" t="str">
            <v>Михаил</v>
          </cell>
          <cell r="D96" t="str">
            <v>Евгеньевич</v>
          </cell>
          <cell r="E96" t="str">
            <v>Мелешин Михаил Евгеньевич</v>
          </cell>
          <cell r="F96">
            <v>8</v>
          </cell>
          <cell r="G96" t="str">
            <v>МАОУ "СОШ №145"</v>
          </cell>
        </row>
        <row r="97">
          <cell r="A97" t="str">
            <v>Э-216-14</v>
          </cell>
          <cell r="B97" t="str">
            <v>Миляков</v>
          </cell>
          <cell r="C97" t="str">
            <v>Илья</v>
          </cell>
          <cell r="D97" t="str">
            <v>Васильевич</v>
          </cell>
          <cell r="E97" t="str">
            <v>Миляков Илья Васильевич</v>
          </cell>
          <cell r="F97">
            <v>7</v>
          </cell>
          <cell r="G97" t="str">
            <v>МБОУ "Гимназия №17"</v>
          </cell>
        </row>
        <row r="98">
          <cell r="A98" t="str">
            <v>Э-216-2</v>
          </cell>
          <cell r="B98" t="str">
            <v>Леготкин</v>
          </cell>
          <cell r="C98" t="str">
            <v>Глеб</v>
          </cell>
          <cell r="D98" t="str">
            <v>Сергеевич</v>
          </cell>
          <cell r="E98" t="str">
            <v>Леготкин Глеб Сергеевич</v>
          </cell>
          <cell r="F98">
            <v>7</v>
          </cell>
          <cell r="G98" t="str">
            <v>МБОУ "Гимназия №17"</v>
          </cell>
        </row>
        <row r="99">
          <cell r="A99" t="str">
            <v>Э-216-3</v>
          </cell>
          <cell r="B99" t="str">
            <v>Лукьяненко</v>
          </cell>
          <cell r="C99" t="str">
            <v>Денис</v>
          </cell>
          <cell r="D99" t="str">
            <v>Романович</v>
          </cell>
          <cell r="E99" t="str">
            <v>Лукьяненко Денис Романович</v>
          </cell>
          <cell r="F99">
            <v>7</v>
          </cell>
          <cell r="G99" t="str">
            <v>МАОУ "Гимназия №2"</v>
          </cell>
        </row>
        <row r="100">
          <cell r="A100" t="str">
            <v>Э-216-4</v>
          </cell>
          <cell r="B100" t="str">
            <v>Иванова</v>
          </cell>
          <cell r="C100" t="str">
            <v>Александра</v>
          </cell>
          <cell r="D100" t="str">
            <v>Владимировна</v>
          </cell>
          <cell r="E100" t="str">
            <v>Иванова Александра Владимировна</v>
          </cell>
          <cell r="F100">
            <v>7</v>
          </cell>
          <cell r="G100" t="str">
            <v>МАОУ "СОШ №145"</v>
          </cell>
        </row>
        <row r="101">
          <cell r="A101" t="str">
            <v>Э-216-5</v>
          </cell>
          <cell r="B101" t="str">
            <v>Любимова</v>
          </cell>
          <cell r="C101" t="str">
            <v>Екатерина</v>
          </cell>
          <cell r="D101" t="str">
            <v>Александровна</v>
          </cell>
          <cell r="E101" t="str">
            <v>Любимова Екатерина Александровна</v>
          </cell>
          <cell r="F101">
            <v>8</v>
          </cell>
          <cell r="G101" t="str">
            <v>МАОУ "Гимназия №2"</v>
          </cell>
        </row>
        <row r="102">
          <cell r="A102" t="str">
            <v>Э-216-6</v>
          </cell>
          <cell r="B102" t="str">
            <v>Лядов</v>
          </cell>
          <cell r="C102" t="str">
            <v>Данил</v>
          </cell>
          <cell r="D102" t="str">
            <v>Алексанрович</v>
          </cell>
          <cell r="E102" t="str">
            <v>Лядов Данил Алексанрович</v>
          </cell>
          <cell r="F102">
            <v>8</v>
          </cell>
          <cell r="G102" t="str">
            <v>МБОУ "Гимназия №17"</v>
          </cell>
        </row>
        <row r="103">
          <cell r="A103" t="str">
            <v>Э-216-7</v>
          </cell>
          <cell r="B103" t="str">
            <v>Максим</v>
          </cell>
          <cell r="C103" t="str">
            <v>Исаев</v>
          </cell>
          <cell r="D103" t="str">
            <v>Владимирович</v>
          </cell>
          <cell r="E103" t="str">
            <v>Максим Исаев Владимирович</v>
          </cell>
          <cell r="F103">
            <v>7</v>
          </cell>
          <cell r="G103" t="str">
            <v>МАОУ "Лицей №10"</v>
          </cell>
        </row>
        <row r="104">
          <cell r="A104" t="str">
            <v>Э-216-8</v>
          </cell>
          <cell r="B104" t="str">
            <v>Мартюшева</v>
          </cell>
          <cell r="C104" t="str">
            <v>Мария</v>
          </cell>
          <cell r="D104" t="str">
            <v>Вадимовна</v>
          </cell>
          <cell r="E104" t="str">
            <v>Мартюшева Мария Вадимовна</v>
          </cell>
          <cell r="F104">
            <v>8</v>
          </cell>
          <cell r="G104" t="str">
            <v>МАОУ "Гимназия №2"</v>
          </cell>
        </row>
        <row r="105">
          <cell r="A105" t="str">
            <v>Э-216-9</v>
          </cell>
          <cell r="B105" t="str">
            <v>Маслов</v>
          </cell>
          <cell r="C105" t="str">
            <v>Александр</v>
          </cell>
          <cell r="D105" t="str">
            <v>Владимирович</v>
          </cell>
          <cell r="E105" t="str">
            <v>Маслов Александр Владимирович</v>
          </cell>
          <cell r="F105">
            <v>8</v>
          </cell>
          <cell r="G105" t="str">
            <v>МАОУ "Лицей №10"</v>
          </cell>
        </row>
        <row r="106">
          <cell r="A106" t="str">
            <v>Э-217-1</v>
          </cell>
          <cell r="B106" t="str">
            <v>Могильников</v>
          </cell>
          <cell r="C106" t="str">
            <v>Дмитрий</v>
          </cell>
          <cell r="D106" t="str">
            <v>Сергеевич</v>
          </cell>
          <cell r="E106" t="str">
            <v>Могильников Дмитрий Сергеевич</v>
          </cell>
          <cell r="F106">
            <v>8</v>
          </cell>
          <cell r="G106" t="str">
            <v>МАОУ "Гимназия №2"</v>
          </cell>
        </row>
        <row r="107">
          <cell r="A107" t="str">
            <v>Э-217-10</v>
          </cell>
          <cell r="B107" t="str">
            <v>Новикова</v>
          </cell>
          <cell r="C107" t="str">
            <v>Марина</v>
          </cell>
          <cell r="D107" t="str">
            <v>Сергеевна</v>
          </cell>
          <cell r="E107" t="str">
            <v>Новикова Марина Сергеевна</v>
          </cell>
          <cell r="F107">
            <v>8</v>
          </cell>
          <cell r="G107" t="str">
            <v>МАОУ "Гимназия №2"</v>
          </cell>
        </row>
        <row r="108">
          <cell r="A108" t="str">
            <v>Э-217-11</v>
          </cell>
          <cell r="B108" t="str">
            <v>Оборина</v>
          </cell>
          <cell r="C108" t="str">
            <v>Юлия</v>
          </cell>
          <cell r="D108" t="str">
            <v>Эдуардовна</v>
          </cell>
          <cell r="E108" t="str">
            <v>Оборина Юлия Эдуардовна</v>
          </cell>
          <cell r="F108">
            <v>8</v>
          </cell>
          <cell r="G108" t="str">
            <v>МАОУ "Гимназия №2"</v>
          </cell>
        </row>
        <row r="109">
          <cell r="A109" t="str">
            <v>Э-217-12</v>
          </cell>
          <cell r="B109" t="str">
            <v>Онучин</v>
          </cell>
          <cell r="C109" t="str">
            <v>Василий</v>
          </cell>
          <cell r="D109" t="str">
            <v>Александрович</v>
          </cell>
          <cell r="E109" t="str">
            <v>Онучин Василий Александрович</v>
          </cell>
          <cell r="F109">
            <v>8</v>
          </cell>
          <cell r="G109" t="str">
            <v>МАОУ "Лицей №4"</v>
          </cell>
        </row>
        <row r="110">
          <cell r="A110" t="str">
            <v>Э-217-13</v>
          </cell>
          <cell r="B110" t="str">
            <v>Палкин</v>
          </cell>
          <cell r="C110" t="str">
            <v>Кирилл</v>
          </cell>
          <cell r="D110" t="str">
            <v>Александрович</v>
          </cell>
          <cell r="E110" t="str">
            <v>Палкин Кирилл Александрович</v>
          </cell>
          <cell r="F110">
            <v>7</v>
          </cell>
          <cell r="G110" t="str">
            <v>МБОУ "Гимназия №17"</v>
          </cell>
        </row>
        <row r="111">
          <cell r="A111" t="str">
            <v>Э-217-14</v>
          </cell>
          <cell r="B111" t="str">
            <v>Палкин</v>
          </cell>
          <cell r="C111" t="str">
            <v>Кирилл</v>
          </cell>
          <cell r="D111" t="str">
            <v>Александрович</v>
          </cell>
          <cell r="E111" t="str">
            <v>Палкин Кирилл Александрович</v>
          </cell>
          <cell r="F111">
            <v>7</v>
          </cell>
          <cell r="G111" t="str">
            <v>МБОУ "Гимназия №17"</v>
          </cell>
        </row>
        <row r="112">
          <cell r="A112" t="str">
            <v>Э-217-2</v>
          </cell>
          <cell r="B112" t="str">
            <v>Мосина</v>
          </cell>
          <cell r="C112" t="str">
            <v>Ксения</v>
          </cell>
          <cell r="D112" t="str">
            <v>Сергеевна</v>
          </cell>
          <cell r="E112" t="str">
            <v>Мосина Ксения Сергеевна</v>
          </cell>
          <cell r="F112">
            <v>8</v>
          </cell>
          <cell r="G112" t="str">
            <v>МАОУ "Гимназия №2"</v>
          </cell>
        </row>
        <row r="113">
          <cell r="A113" t="str">
            <v>Э-217-3</v>
          </cell>
          <cell r="B113" t="str">
            <v>Мукаев</v>
          </cell>
          <cell r="C113" t="str">
            <v>Артур</v>
          </cell>
          <cell r="D113" t="str">
            <v>Салаватович</v>
          </cell>
          <cell r="E113" t="str">
            <v>Мукаев Артур Салаватович</v>
          </cell>
          <cell r="F113">
            <v>8</v>
          </cell>
          <cell r="G113" t="str">
            <v>МАОУ "Гимназия №2"</v>
          </cell>
        </row>
        <row r="114">
          <cell r="A114" t="str">
            <v>Э-217-4</v>
          </cell>
          <cell r="B114" t="str">
            <v>Мурзыев</v>
          </cell>
          <cell r="C114" t="str">
            <v>Рустам</v>
          </cell>
          <cell r="D114" t="str">
            <v>Рамисович</v>
          </cell>
          <cell r="E114" t="str">
            <v>Мурзыев Рустам Рамисович</v>
          </cell>
          <cell r="F114">
            <v>8</v>
          </cell>
          <cell r="G114" t="str">
            <v>МАОУ "СОШ №19"</v>
          </cell>
        </row>
        <row r="115">
          <cell r="A115" t="str">
            <v>Э-217-5</v>
          </cell>
          <cell r="B115" t="str">
            <v>Муромский</v>
          </cell>
          <cell r="C115" t="str">
            <v>Артем</v>
          </cell>
          <cell r="D115" t="str">
            <v>Евгеньевич</v>
          </cell>
          <cell r="E115" t="str">
            <v>Муромский Артем Евгеньевич</v>
          </cell>
          <cell r="F115">
            <v>8</v>
          </cell>
          <cell r="G115" t="str">
            <v>МАОУ "Лицей №10"</v>
          </cell>
        </row>
        <row r="116">
          <cell r="A116" t="str">
            <v>Э-217-6</v>
          </cell>
          <cell r="B116" t="str">
            <v>Муханов</v>
          </cell>
          <cell r="C116" t="str">
            <v>Александр</v>
          </cell>
          <cell r="D116" t="str">
            <v>Александрович</v>
          </cell>
          <cell r="E116" t="str">
            <v>Муханов Александр Александрович</v>
          </cell>
          <cell r="F116">
            <v>8</v>
          </cell>
          <cell r="G116" t="str">
            <v>МАОУ "Гимназия №2"</v>
          </cell>
        </row>
        <row r="117">
          <cell r="A117" t="str">
            <v>Э-217-7</v>
          </cell>
          <cell r="B117" t="str">
            <v>Мягких</v>
          </cell>
          <cell r="C117" t="str">
            <v>Елисей</v>
          </cell>
          <cell r="D117" t="str">
            <v>Сергеевич</v>
          </cell>
          <cell r="E117" t="str">
            <v>Мягких Елисей Сергеевич</v>
          </cell>
          <cell r="F117">
            <v>7</v>
          </cell>
          <cell r="G117" t="str">
            <v>МБОУ "Гимназия №17"</v>
          </cell>
        </row>
        <row r="118">
          <cell r="A118" t="str">
            <v>Э-217-8</v>
          </cell>
          <cell r="B118" t="str">
            <v>Назарова</v>
          </cell>
          <cell r="C118" t="str">
            <v>Надежда</v>
          </cell>
          <cell r="D118" t="str">
            <v>Антоновна</v>
          </cell>
          <cell r="E118" t="str">
            <v>Назарова Надежда Антоновна</v>
          </cell>
          <cell r="F118">
            <v>8</v>
          </cell>
          <cell r="G118" t="str">
            <v>МАОУ "Гимназия №2"</v>
          </cell>
        </row>
        <row r="119">
          <cell r="A119" t="str">
            <v>Э-217-9</v>
          </cell>
          <cell r="B119" t="str">
            <v>Никитина</v>
          </cell>
          <cell r="C119" t="str">
            <v>Мария</v>
          </cell>
          <cell r="D119" t="str">
            <v>Александровна</v>
          </cell>
          <cell r="E119" t="str">
            <v>Никитина Мария Александровна</v>
          </cell>
          <cell r="F119">
            <v>8</v>
          </cell>
          <cell r="G119" t="str">
            <v>МАОУ "Гимназия №2"</v>
          </cell>
        </row>
        <row r="120">
          <cell r="A120" t="str">
            <v>Э-218-1</v>
          </cell>
          <cell r="B120" t="str">
            <v>Панкратов</v>
          </cell>
          <cell r="C120" t="str">
            <v>Игорь</v>
          </cell>
          <cell r="D120" t="str">
            <v>Александрович</v>
          </cell>
          <cell r="E120" t="str">
            <v>Панкратов Игорь Александрович</v>
          </cell>
          <cell r="F120">
            <v>8</v>
          </cell>
          <cell r="G120" t="str">
            <v>МАОУ "Гимназия №2"</v>
          </cell>
        </row>
        <row r="121">
          <cell r="A121" t="str">
            <v>Э-218-10</v>
          </cell>
          <cell r="B121" t="str">
            <v>Рекунова</v>
          </cell>
          <cell r="C121" t="str">
            <v>Диана</v>
          </cell>
          <cell r="D121" t="str">
            <v>Денисовна</v>
          </cell>
          <cell r="E121" t="str">
            <v>Рекунова Диана Денисовна</v>
          </cell>
          <cell r="F121">
            <v>8</v>
          </cell>
          <cell r="G121" t="str">
            <v>МАОУ "Гимназия №2"</v>
          </cell>
        </row>
        <row r="122">
          <cell r="A122" t="str">
            <v>Э-218-11</v>
          </cell>
          <cell r="B122" t="str">
            <v>Рожинов</v>
          </cell>
          <cell r="C122" t="str">
            <v>Антон</v>
          </cell>
          <cell r="D122" t="str">
            <v>Владимирович</v>
          </cell>
          <cell r="E122" t="str">
            <v>Рожинов Антон Владимирович</v>
          </cell>
          <cell r="F122">
            <v>7</v>
          </cell>
          <cell r="G122" t="str">
            <v>МАОУ "Лицей №10"</v>
          </cell>
        </row>
        <row r="123">
          <cell r="A123" t="str">
            <v>Э-218-12</v>
          </cell>
          <cell r="B123" t="str">
            <v>Садакова</v>
          </cell>
          <cell r="C123" t="str">
            <v>Ольга</v>
          </cell>
          <cell r="D123" t="str">
            <v>Максимовна</v>
          </cell>
          <cell r="E123" t="str">
            <v>Садакова Ольга Максимовна</v>
          </cell>
          <cell r="F123">
            <v>8</v>
          </cell>
          <cell r="G123" t="str">
            <v>МБОУ "Гимназия №17"</v>
          </cell>
        </row>
        <row r="124">
          <cell r="A124" t="str">
            <v>Э-218-13</v>
          </cell>
          <cell r="B124" t="str">
            <v>Семчук</v>
          </cell>
          <cell r="C124" t="str">
            <v>Екатерина</v>
          </cell>
          <cell r="D124" t="str">
            <v>Алексеевна</v>
          </cell>
          <cell r="E124" t="str">
            <v>Семчук Екатерина Алексеевна</v>
          </cell>
          <cell r="F124">
            <v>7</v>
          </cell>
          <cell r="G124" t="str">
            <v>МАОУ "Гимназия №2"</v>
          </cell>
        </row>
        <row r="125">
          <cell r="A125" t="str">
            <v>Э-218-14</v>
          </cell>
          <cell r="B125" t="str">
            <v>Серебрякова</v>
          </cell>
          <cell r="C125" t="str">
            <v>Ксения</v>
          </cell>
          <cell r="D125" t="str">
            <v>Алексеевна</v>
          </cell>
          <cell r="E125" t="str">
            <v>Серебрякова Ксения Алексеевна</v>
          </cell>
          <cell r="F125">
            <v>7</v>
          </cell>
          <cell r="G125" t="str">
            <v>МАОУ "Гимназия №2"</v>
          </cell>
        </row>
        <row r="126">
          <cell r="A126" t="str">
            <v>Э-218-15</v>
          </cell>
          <cell r="B126" t="str">
            <v>Останина</v>
          </cell>
          <cell r="C126" t="str">
            <v>Жанна</v>
          </cell>
          <cell r="D126" t="str">
            <v>Алексеевна</v>
          </cell>
          <cell r="E126" t="str">
            <v>Останина Жанна Алексеевна</v>
          </cell>
          <cell r="F126">
            <v>7</v>
          </cell>
          <cell r="G126" t="str">
            <v>МАОУ "Гимназия №2"</v>
          </cell>
        </row>
        <row r="127">
          <cell r="A127" t="str">
            <v>Э-218-2</v>
          </cell>
          <cell r="B127" t="str">
            <v>Пасынков</v>
          </cell>
          <cell r="C127" t="str">
            <v>Никита</v>
          </cell>
          <cell r="D127" t="str">
            <v>Денисович</v>
          </cell>
          <cell r="E127" t="str">
            <v>Пасынков Никита Денисович</v>
          </cell>
          <cell r="F127">
            <v>7</v>
          </cell>
          <cell r="G127" t="str">
            <v>МАОУ "Гимназия №2"</v>
          </cell>
        </row>
        <row r="128">
          <cell r="A128" t="str">
            <v>Э-218-3</v>
          </cell>
          <cell r="B128" t="str">
            <v>Пашов</v>
          </cell>
          <cell r="C128" t="str">
            <v>Павел</v>
          </cell>
          <cell r="D128" t="str">
            <v>Алексеевич</v>
          </cell>
          <cell r="E128" t="str">
            <v>Пашов Павел Алексеевич</v>
          </cell>
          <cell r="F128">
            <v>8</v>
          </cell>
          <cell r="G128" t="str">
            <v>МАОУ "Лицей №10"</v>
          </cell>
        </row>
        <row r="129">
          <cell r="A129" t="str">
            <v>Э-218-4</v>
          </cell>
          <cell r="B129" t="str">
            <v>Перелыгина</v>
          </cell>
          <cell r="C129" t="str">
            <v>Вера</v>
          </cell>
          <cell r="D129" t="str">
            <v>Алексеевна</v>
          </cell>
          <cell r="E129" t="str">
            <v>Перелыгина Вера Алексеевна</v>
          </cell>
          <cell r="F129">
            <v>8</v>
          </cell>
          <cell r="G129" t="str">
            <v>МБОУ "Гимназия №17"</v>
          </cell>
        </row>
        <row r="130">
          <cell r="A130" t="str">
            <v>Э-218-5</v>
          </cell>
          <cell r="B130" t="str">
            <v>Пермяков</v>
          </cell>
          <cell r="C130" t="str">
            <v>Аркадий</v>
          </cell>
          <cell r="D130" t="str">
            <v>Аркадий</v>
          </cell>
          <cell r="E130" t="str">
            <v>Пермяков Аркадий Аркадий</v>
          </cell>
          <cell r="F130">
            <v>8</v>
          </cell>
          <cell r="G130" t="str">
            <v>МАОУ "Лицей №4"</v>
          </cell>
        </row>
        <row r="131">
          <cell r="A131" t="str">
            <v>Э-218-6</v>
          </cell>
          <cell r="B131" t="str">
            <v>Пирогов</v>
          </cell>
          <cell r="C131" t="str">
            <v>Павел</v>
          </cell>
          <cell r="D131" t="str">
            <v>Юрьевич</v>
          </cell>
          <cell r="E131" t="str">
            <v>Пирогов Павел Юрьевич</v>
          </cell>
          <cell r="F131">
            <v>7</v>
          </cell>
          <cell r="G131" t="str">
            <v>МАОУ "СОШ №19"</v>
          </cell>
        </row>
        <row r="132">
          <cell r="A132" t="str">
            <v>Э-218-7</v>
          </cell>
          <cell r="B132" t="str">
            <v>Полковникова</v>
          </cell>
          <cell r="C132" t="str">
            <v>Олеся</v>
          </cell>
          <cell r="D132" t="str">
            <v>Игоревна</v>
          </cell>
          <cell r="E132" t="str">
            <v>Полковникова Олеся Игоревна</v>
          </cell>
          <cell r="F132">
            <v>7</v>
          </cell>
          <cell r="G132" t="str">
            <v>МАОУ "Гимназия №2"</v>
          </cell>
        </row>
        <row r="133">
          <cell r="A133" t="str">
            <v>Э-218-8</v>
          </cell>
          <cell r="B133" t="str">
            <v>Полякина</v>
          </cell>
          <cell r="C133" t="str">
            <v>Софья</v>
          </cell>
          <cell r="D133" t="str">
            <v>Алексеевна</v>
          </cell>
          <cell r="E133" t="str">
            <v>Полякина Софья Алексеевна</v>
          </cell>
          <cell r="F133">
            <v>7</v>
          </cell>
          <cell r="G133" t="str">
            <v>МАОУ "СОШ №145"</v>
          </cell>
        </row>
        <row r="134">
          <cell r="A134" t="str">
            <v>Э-218-9</v>
          </cell>
          <cell r="B134" t="str">
            <v>Порощай</v>
          </cell>
          <cell r="C134" t="str">
            <v>Мария</v>
          </cell>
          <cell r="D134" t="str">
            <v>Денисовна</v>
          </cell>
          <cell r="E134" t="str">
            <v>Порощай Мария Денисовна</v>
          </cell>
          <cell r="F134">
            <v>7</v>
          </cell>
          <cell r="G134" t="str">
            <v>МАОУ "Гимназия №2"</v>
          </cell>
        </row>
        <row r="135">
          <cell r="A135" t="str">
            <v>Э-220-1</v>
          </cell>
          <cell r="B135" t="str">
            <v>Скиба</v>
          </cell>
          <cell r="C135" t="str">
            <v>Степан</v>
          </cell>
          <cell r="D135" t="str">
            <v>алексеевич</v>
          </cell>
          <cell r="E135" t="str">
            <v>Скиба Степан алексеевич</v>
          </cell>
          <cell r="F135">
            <v>7</v>
          </cell>
          <cell r="G135" t="str">
            <v>МБОУ "Гимназия №17"</v>
          </cell>
        </row>
        <row r="136">
          <cell r="A136" t="str">
            <v>Э-220-10</v>
          </cell>
          <cell r="B136" t="str">
            <v>Стрелков</v>
          </cell>
          <cell r="C136" t="str">
            <v>Тимофей</v>
          </cell>
          <cell r="D136" t="str">
            <v>Леонидович</v>
          </cell>
          <cell r="E136" t="str">
            <v>Стрелков Тимофей Леонидович</v>
          </cell>
          <cell r="F136">
            <v>8</v>
          </cell>
          <cell r="G136" t="str">
            <v>МАОУ "СОШ №19"</v>
          </cell>
        </row>
        <row r="137">
          <cell r="A137" t="str">
            <v>Э-220-11</v>
          </cell>
          <cell r="B137" t="str">
            <v>Субботин</v>
          </cell>
          <cell r="C137" t="str">
            <v>Даниил</v>
          </cell>
          <cell r="D137" t="str">
            <v>Николаевич</v>
          </cell>
          <cell r="E137" t="str">
            <v>Субботин Даниил Николаевич</v>
          </cell>
          <cell r="F137">
            <v>8</v>
          </cell>
          <cell r="G137" t="str">
            <v>МАОУ "Лицей №4"</v>
          </cell>
        </row>
        <row r="138">
          <cell r="A138" t="str">
            <v>Э-220-12</v>
          </cell>
          <cell r="B138" t="str">
            <v>Сурков</v>
          </cell>
          <cell r="C138" t="str">
            <v>Иван</v>
          </cell>
          <cell r="D138" t="str">
            <v>Алексеевич</v>
          </cell>
          <cell r="E138" t="str">
            <v>Сурков Иван Алексеевич</v>
          </cell>
          <cell r="F138">
            <v>8</v>
          </cell>
          <cell r="G138" t="str">
            <v>МАОУ "Лицей №10"</v>
          </cell>
        </row>
        <row r="139">
          <cell r="A139" t="str">
            <v>Э-220-13</v>
          </cell>
          <cell r="B139" t="str">
            <v>Сытин</v>
          </cell>
          <cell r="C139" t="str">
            <v>Антон</v>
          </cell>
          <cell r="D139" t="str">
            <v>Витальевич</v>
          </cell>
          <cell r="E139" t="str">
            <v>Сытин Антон Витальевич</v>
          </cell>
          <cell r="F139">
            <v>8</v>
          </cell>
          <cell r="G139" t="str">
            <v>МБОУ "Гимназия №17"</v>
          </cell>
        </row>
        <row r="140">
          <cell r="A140" t="str">
            <v>Э-220-14</v>
          </cell>
          <cell r="B140" t="str">
            <v>Тарасов</v>
          </cell>
          <cell r="C140" t="str">
            <v>Данил</v>
          </cell>
          <cell r="D140" t="str">
            <v>Дамирович</v>
          </cell>
          <cell r="E140" t="str">
            <v>Тарасов Данил Дамирович</v>
          </cell>
          <cell r="F140">
            <v>7</v>
          </cell>
          <cell r="G140" t="str">
            <v>МАОУ "СОШ №145"</v>
          </cell>
        </row>
        <row r="141">
          <cell r="A141" t="str">
            <v>Э-220-15</v>
          </cell>
          <cell r="B141" t="str">
            <v>Соколова</v>
          </cell>
          <cell r="C141" t="str">
            <v>Екатерина</v>
          </cell>
          <cell r="D141" t="str">
            <v>Павловна</v>
          </cell>
          <cell r="E141" t="str">
            <v>Соколова Екатерина Павловна</v>
          </cell>
          <cell r="F141">
            <v>8</v>
          </cell>
          <cell r="G141" t="str">
            <v>МАОУ "Лицей №10"</v>
          </cell>
        </row>
        <row r="142">
          <cell r="A142" t="str">
            <v>Э-220-2</v>
          </cell>
          <cell r="B142" t="str">
            <v>Смирнов</v>
          </cell>
          <cell r="C142" t="str">
            <v>Максим</v>
          </cell>
          <cell r="D142" t="str">
            <v>Владимирович</v>
          </cell>
          <cell r="E142" t="str">
            <v>Смирнов Максим Владимирович</v>
          </cell>
          <cell r="F142">
            <v>8</v>
          </cell>
          <cell r="G142" t="str">
            <v>МАОУ "Гимназия №2"</v>
          </cell>
        </row>
        <row r="143">
          <cell r="A143" t="str">
            <v>Э-220-3</v>
          </cell>
          <cell r="B143" t="str">
            <v>Собянина</v>
          </cell>
          <cell r="C143" t="str">
            <v>Ирина</v>
          </cell>
          <cell r="D143" t="str">
            <v>Алексеевна</v>
          </cell>
          <cell r="E143" t="str">
            <v>Собянина Ирина Алексеевна</v>
          </cell>
          <cell r="F143">
            <v>7</v>
          </cell>
          <cell r="G143" t="str">
            <v>МБОУ "Гимназия №17"</v>
          </cell>
        </row>
        <row r="144">
          <cell r="A144" t="str">
            <v>Э-220-4</v>
          </cell>
          <cell r="B144" t="str">
            <v>Соколова</v>
          </cell>
          <cell r="C144" t="str">
            <v>Софья</v>
          </cell>
          <cell r="D144" t="str">
            <v>Сергеевна</v>
          </cell>
          <cell r="E144" t="str">
            <v>Соколова Софья Сергеевна</v>
          </cell>
          <cell r="F144">
            <v>7</v>
          </cell>
          <cell r="G144" t="str">
            <v>МАОУ "СОШ №19"</v>
          </cell>
        </row>
        <row r="145">
          <cell r="A145" t="str">
            <v>Э-220-5</v>
          </cell>
          <cell r="B145" t="str">
            <v>Соколова</v>
          </cell>
          <cell r="C145" t="str">
            <v>Екатерина</v>
          </cell>
          <cell r="D145" t="str">
            <v>Валерьевна</v>
          </cell>
          <cell r="E145" t="str">
            <v>Соколова Екатерина Валерьевна</v>
          </cell>
          <cell r="F145">
            <v>8</v>
          </cell>
          <cell r="G145" t="str">
            <v>МАОУ "Лицей №10"</v>
          </cell>
        </row>
        <row r="146">
          <cell r="A146" t="str">
            <v>Э-220-6</v>
          </cell>
          <cell r="B146" t="str">
            <v>Соловьева</v>
          </cell>
          <cell r="C146" t="str">
            <v>Наталья</v>
          </cell>
          <cell r="D146" t="str">
            <v>Александровна</v>
          </cell>
          <cell r="E146" t="str">
            <v>Соловьева Наталья Александровна</v>
          </cell>
          <cell r="F146">
            <v>7</v>
          </cell>
          <cell r="G146" t="str">
            <v>МАОУ "Гимназия №2"</v>
          </cell>
        </row>
        <row r="147">
          <cell r="A147" t="str">
            <v>Э-220-7</v>
          </cell>
          <cell r="B147" t="str">
            <v>Соломатин</v>
          </cell>
          <cell r="C147" t="str">
            <v>Роман</v>
          </cell>
          <cell r="D147" t="str">
            <v>Игоревич</v>
          </cell>
          <cell r="E147" t="str">
            <v>Соломатин Роман Игоревич</v>
          </cell>
          <cell r="F147">
            <v>8</v>
          </cell>
          <cell r="G147" t="str">
            <v>МБОУ "Гимназия №17"</v>
          </cell>
        </row>
        <row r="148">
          <cell r="A148" t="str">
            <v>Э-220-8</v>
          </cell>
          <cell r="B148" t="str">
            <v>Стампель</v>
          </cell>
          <cell r="C148" t="str">
            <v>Дарья</v>
          </cell>
          <cell r="D148" t="str">
            <v>Алексеевна</v>
          </cell>
          <cell r="E148" t="str">
            <v>Стампель Дарья Алексеевна</v>
          </cell>
          <cell r="F148">
            <v>8</v>
          </cell>
          <cell r="G148" t="str">
            <v>МАОУ "Лицей №4"</v>
          </cell>
        </row>
        <row r="149">
          <cell r="A149" t="str">
            <v>Э-220-9</v>
          </cell>
          <cell r="B149" t="str">
            <v>Степанова</v>
          </cell>
          <cell r="C149" t="str">
            <v>Анастасия</v>
          </cell>
          <cell r="D149" t="str">
            <v>Родионовна</v>
          </cell>
          <cell r="E149" t="str">
            <v>Степанова Анастасия Родионовна</v>
          </cell>
          <cell r="F149">
            <v>8</v>
          </cell>
          <cell r="G149" t="str">
            <v>МАОУ "Гимназия №2"</v>
          </cell>
        </row>
      </sheetData>
      <sheetData sheetId="1">
        <row r="2">
          <cell r="A2" t="str">
            <v>Э-301-1</v>
          </cell>
          <cell r="B2" t="str">
            <v>Авраменко</v>
          </cell>
          <cell r="C2" t="str">
            <v>Дарья</v>
          </cell>
          <cell r="D2" t="str">
            <v>Георгиевна</v>
          </cell>
          <cell r="E2" t="str">
            <v>Авраменко Дарья Георгиевна</v>
          </cell>
          <cell r="F2">
            <v>9</v>
          </cell>
          <cell r="G2" t="str">
            <v>МАОУ "Гимназия №2"</v>
          </cell>
        </row>
        <row r="3">
          <cell r="A3" t="str">
            <v>Э-310а-1</v>
          </cell>
          <cell r="B3" t="str">
            <v>Авраменко</v>
          </cell>
          <cell r="C3" t="str">
            <v>Яна</v>
          </cell>
          <cell r="D3" t="str">
            <v>Георгиевна</v>
          </cell>
          <cell r="E3" t="str">
            <v>Авраменко Яна Георгиевна</v>
          </cell>
          <cell r="F3">
            <v>9</v>
          </cell>
          <cell r="G3" t="str">
            <v>МАОУ "Гимназия №2"</v>
          </cell>
        </row>
        <row r="4">
          <cell r="A4" t="str">
            <v>Э-301-2</v>
          </cell>
          <cell r="B4" t="str">
            <v>Агеева</v>
          </cell>
          <cell r="C4" t="str">
            <v>Диана</v>
          </cell>
          <cell r="D4" t="str">
            <v>Юрьевна</v>
          </cell>
          <cell r="E4" t="str">
            <v>Агеева Диана Юрьевна</v>
          </cell>
          <cell r="F4">
            <v>11</v>
          </cell>
          <cell r="G4" t="str">
            <v>МАОУ "Лицей №10"</v>
          </cell>
        </row>
        <row r="5">
          <cell r="A5" t="str">
            <v>Э-301-3</v>
          </cell>
          <cell r="B5" t="str">
            <v>Апкина</v>
          </cell>
          <cell r="C5" t="str">
            <v>Злата</v>
          </cell>
          <cell r="D5" t="str">
            <v>Рамилевна</v>
          </cell>
          <cell r="E5" t="str">
            <v>Апкина Злата Рамилевна</v>
          </cell>
          <cell r="F5">
            <v>11</v>
          </cell>
          <cell r="G5" t="str">
            <v>МАОУ «СОШ №25»</v>
          </cell>
        </row>
        <row r="6">
          <cell r="A6" t="str">
            <v>Э-109-9</v>
          </cell>
          <cell r="B6" t="str">
            <v>Аркадьева</v>
          </cell>
          <cell r="C6" t="str">
            <v>Елена</v>
          </cell>
          <cell r="D6" t="str">
            <v>Сергеевна</v>
          </cell>
          <cell r="E6" t="str">
            <v>Аркадьева Елена Сергеевна</v>
          </cell>
          <cell r="F6">
            <v>11</v>
          </cell>
          <cell r="G6" t="str">
            <v>МАОУ "СОШ №6"</v>
          </cell>
        </row>
        <row r="7">
          <cell r="A7" t="str">
            <v>Э-301-4</v>
          </cell>
          <cell r="B7" t="str">
            <v>Белова</v>
          </cell>
          <cell r="C7" t="str">
            <v>Галина</v>
          </cell>
          <cell r="D7" t="str">
            <v>Олеговна</v>
          </cell>
          <cell r="E7" t="str">
            <v>Белова Галина Олеговна</v>
          </cell>
          <cell r="F7">
            <v>11</v>
          </cell>
          <cell r="G7" t="str">
            <v>МАОУ "Гимназия №2"</v>
          </cell>
        </row>
        <row r="8">
          <cell r="A8" t="str">
            <v>Э-301-5</v>
          </cell>
          <cell r="B8" t="str">
            <v>Блинова</v>
          </cell>
          <cell r="C8" t="str">
            <v>Анастасия</v>
          </cell>
          <cell r="D8" t="str">
            <v>Олеговна</v>
          </cell>
          <cell r="E8" t="str">
            <v>Блинова Анастасия Олеговна</v>
          </cell>
          <cell r="F8">
            <v>11</v>
          </cell>
          <cell r="G8" t="str">
            <v>МБОУ "Гимназия №17"</v>
          </cell>
        </row>
        <row r="9">
          <cell r="A9" t="str">
            <v>Э-302-1</v>
          </cell>
          <cell r="B9" t="str">
            <v>Блюм</v>
          </cell>
          <cell r="C9" t="str">
            <v>Вадим</v>
          </cell>
          <cell r="D9" t="str">
            <v>Игоревич</v>
          </cell>
          <cell r="E9" t="str">
            <v>Блюм Вадим Игоревич</v>
          </cell>
          <cell r="F9">
            <v>10</v>
          </cell>
          <cell r="G9" t="str">
            <v>МБОУ "Гимназия №17"</v>
          </cell>
        </row>
        <row r="10">
          <cell r="A10" t="str">
            <v>Э-301-6</v>
          </cell>
          <cell r="B10" t="str">
            <v>Боброва</v>
          </cell>
          <cell r="C10" t="str">
            <v>Анна</v>
          </cell>
          <cell r="D10" t="str">
            <v>Романовна</v>
          </cell>
          <cell r="E10" t="str">
            <v>Боброва Анна Романовна</v>
          </cell>
          <cell r="F10">
            <v>11</v>
          </cell>
          <cell r="G10" t="str">
            <v>МАОУ «СОШ №25»</v>
          </cell>
        </row>
        <row r="11">
          <cell r="A11" t="str">
            <v>Э-301-7</v>
          </cell>
          <cell r="B11" t="str">
            <v>Бородина</v>
          </cell>
          <cell r="C11" t="str">
            <v>Кира</v>
          </cell>
          <cell r="D11" t="str">
            <v>Александровна</v>
          </cell>
          <cell r="E11" t="str">
            <v>Бородина Кира Александровна</v>
          </cell>
          <cell r="F11">
            <v>10</v>
          </cell>
          <cell r="G11" t="str">
            <v>МАОУ "Гимназия №2"</v>
          </cell>
        </row>
        <row r="12">
          <cell r="A12" t="str">
            <v>Э-117-4</v>
          </cell>
          <cell r="B12" t="str">
            <v>Будник</v>
          </cell>
          <cell r="C12" t="str">
            <v>Семен</v>
          </cell>
          <cell r="D12" t="str">
            <v>Александрович</v>
          </cell>
          <cell r="E12" t="str">
            <v>Будник Семен Александрович</v>
          </cell>
          <cell r="F12">
            <v>9</v>
          </cell>
          <cell r="G12" t="str">
            <v>МАОУ "Гимназия №2"</v>
          </cell>
        </row>
        <row r="13">
          <cell r="A13" t="str">
            <v>Э-301-8</v>
          </cell>
          <cell r="B13" t="str">
            <v>Бурылова</v>
          </cell>
          <cell r="C13" t="str">
            <v>Валерия</v>
          </cell>
          <cell r="D13" t="str">
            <v>Дмитриевна</v>
          </cell>
          <cell r="E13" t="str">
            <v>Бурылова Валерия Дмитриевна</v>
          </cell>
          <cell r="F13">
            <v>10</v>
          </cell>
          <cell r="G13" t="str">
            <v>МАОУ "Лицей №10"</v>
          </cell>
        </row>
        <row r="14">
          <cell r="A14" t="str">
            <v>Э-317-46</v>
          </cell>
          <cell r="B14" t="str">
            <v>Бывальцев</v>
          </cell>
          <cell r="C14" t="str">
            <v>Алексей</v>
          </cell>
          <cell r="D14" t="str">
            <v>Александрович</v>
          </cell>
          <cell r="E14" t="str">
            <v>Бывальцев Алексей Александрович</v>
          </cell>
          <cell r="F14">
            <v>9</v>
          </cell>
          <cell r="G14" t="str">
            <v>МАОУ "Гимназия №2"</v>
          </cell>
        </row>
        <row r="15">
          <cell r="A15" t="str">
            <v>Э-301-9</v>
          </cell>
          <cell r="B15" t="str">
            <v>Бызов</v>
          </cell>
          <cell r="C15" t="str">
            <v>Алексей</v>
          </cell>
          <cell r="D15" t="str">
            <v>Сергеевич</v>
          </cell>
          <cell r="E15" t="str">
            <v>Бызов Алексей Сергеевич</v>
          </cell>
          <cell r="F15">
            <v>11</v>
          </cell>
          <cell r="G15" t="str">
            <v>МБОУ "Гимназия №17"</v>
          </cell>
        </row>
        <row r="16">
          <cell r="A16" t="str">
            <v>Э-301-10</v>
          </cell>
          <cell r="B16" t="str">
            <v>Васильев</v>
          </cell>
          <cell r="C16" t="str">
            <v>Александр</v>
          </cell>
          <cell r="D16" t="str">
            <v>Владимирович</v>
          </cell>
          <cell r="E16" t="str">
            <v>Васильев Александр Владимирович</v>
          </cell>
          <cell r="F16">
            <v>9</v>
          </cell>
          <cell r="G16" t="str">
            <v>МАОУ "СОШ №145"</v>
          </cell>
        </row>
        <row r="17">
          <cell r="A17" t="str">
            <v>Э-301-11</v>
          </cell>
          <cell r="B17" t="str">
            <v>Вахрушева</v>
          </cell>
          <cell r="C17" t="str">
            <v>Елена</v>
          </cell>
          <cell r="D17" t="str">
            <v>Львовна</v>
          </cell>
          <cell r="E17" t="str">
            <v>Вахрушева Елена Львовна</v>
          </cell>
          <cell r="F17">
            <v>9</v>
          </cell>
          <cell r="G17" t="str">
            <v>МАОУ "Лицей №10"</v>
          </cell>
        </row>
        <row r="18">
          <cell r="A18" t="str">
            <v>Э-301-12</v>
          </cell>
          <cell r="B18" t="str">
            <v>Верещагина</v>
          </cell>
          <cell r="C18" t="str">
            <v>Александра</v>
          </cell>
          <cell r="D18" t="str">
            <v>Андреевна</v>
          </cell>
          <cell r="E18" t="str">
            <v>Верещагина Александра Андреевна</v>
          </cell>
          <cell r="F18">
            <v>10</v>
          </cell>
          <cell r="G18" t="str">
            <v>МАОУ "Лицей №10"</v>
          </cell>
        </row>
        <row r="19">
          <cell r="A19" t="str">
            <v>Э-301-13</v>
          </cell>
          <cell r="B19" t="str">
            <v>Винк</v>
          </cell>
          <cell r="C19" t="str">
            <v>Александра</v>
          </cell>
          <cell r="D19" t="str">
            <v>Егоровна</v>
          </cell>
          <cell r="E19" t="str">
            <v>Винк Александра Егоровна</v>
          </cell>
          <cell r="F19">
            <v>9</v>
          </cell>
          <cell r="G19" t="str">
            <v>МБОУ "Гимназия №17"</v>
          </cell>
        </row>
        <row r="20">
          <cell r="A20" t="str">
            <v>Э-301-14</v>
          </cell>
          <cell r="B20" t="str">
            <v>Власов</v>
          </cell>
          <cell r="C20" t="str">
            <v>Андрей</v>
          </cell>
          <cell r="D20" t="str">
            <v>Андреевич</v>
          </cell>
          <cell r="E20" t="str">
            <v>Власов Андрей Андреевич</v>
          </cell>
          <cell r="F20">
            <v>11</v>
          </cell>
          <cell r="G20" t="str">
            <v>МБОУ "СОШ №42"</v>
          </cell>
        </row>
        <row r="21">
          <cell r="A21" t="str">
            <v>Э-301-15</v>
          </cell>
          <cell r="B21" t="str">
            <v>Воеводкина</v>
          </cell>
          <cell r="C21" t="str">
            <v>Мария</v>
          </cell>
          <cell r="D21" t="str">
            <v>Сергеевна</v>
          </cell>
          <cell r="E21" t="str">
            <v>Воеводкина Мария Сергеевна</v>
          </cell>
          <cell r="F21">
            <v>10</v>
          </cell>
          <cell r="G21" t="str">
            <v>МБОУ "Гимназия №17"</v>
          </cell>
        </row>
        <row r="22">
          <cell r="A22" t="str">
            <v>Э-302-2</v>
          </cell>
          <cell r="B22" t="str">
            <v>Волегова</v>
          </cell>
          <cell r="C22" t="str">
            <v>Полина</v>
          </cell>
          <cell r="D22" t="str">
            <v>Дмитриевна</v>
          </cell>
          <cell r="E22" t="str">
            <v>Волегова Полина Дмитриевна</v>
          </cell>
          <cell r="F22">
            <v>9</v>
          </cell>
          <cell r="G22" t="str">
            <v>МАОУ "Гимназия №2"</v>
          </cell>
        </row>
        <row r="23">
          <cell r="A23" t="str">
            <v>Э-302-3</v>
          </cell>
          <cell r="B23" t="str">
            <v>Вотинцева</v>
          </cell>
          <cell r="C23" t="str">
            <v>Надежда</v>
          </cell>
          <cell r="D23" t="str">
            <v>Николаевна</v>
          </cell>
          <cell r="E23" t="str">
            <v>Вотинцева Надежда Николаевна</v>
          </cell>
          <cell r="F23">
            <v>10</v>
          </cell>
          <cell r="G23" t="str">
            <v>МАОУ "СОШ №104"</v>
          </cell>
        </row>
        <row r="24">
          <cell r="A24" t="str">
            <v>Э-302-4</v>
          </cell>
          <cell r="B24" t="str">
            <v>Вохмянин</v>
          </cell>
          <cell r="C24" t="str">
            <v>Алиса</v>
          </cell>
          <cell r="D24" t="str">
            <v>Сергеевна</v>
          </cell>
          <cell r="E24" t="str">
            <v>Вохмянин Алиса Сергеевна</v>
          </cell>
          <cell r="F24">
            <v>11</v>
          </cell>
          <cell r="G24" t="str">
            <v>МАОУ "Гимназия №2"</v>
          </cell>
        </row>
        <row r="25">
          <cell r="A25" t="str">
            <v>Э-302-5</v>
          </cell>
          <cell r="B25" t="str">
            <v>Гоголев</v>
          </cell>
          <cell r="C25" t="str">
            <v>Степан</v>
          </cell>
          <cell r="D25" t="str">
            <v>Леонидович</v>
          </cell>
          <cell r="E25" t="str">
            <v>Гоголев Степан Леонидович</v>
          </cell>
          <cell r="F25">
            <v>10</v>
          </cell>
          <cell r="G25" t="str">
            <v>МАОУ "Гимназия №2"</v>
          </cell>
        </row>
        <row r="26">
          <cell r="A26" t="str">
            <v>Э-302-6</v>
          </cell>
          <cell r="B26" t="str">
            <v>Голдобин</v>
          </cell>
          <cell r="C26" t="str">
            <v>Алексей</v>
          </cell>
          <cell r="D26" t="str">
            <v>Владимирович</v>
          </cell>
          <cell r="E26" t="str">
            <v>Голдобин Алексей Владимирович</v>
          </cell>
          <cell r="F26">
            <v>11</v>
          </cell>
          <cell r="G26" t="str">
            <v>МАОУ "Лицей №10"</v>
          </cell>
        </row>
        <row r="27">
          <cell r="A27" t="str">
            <v>Э-302-7</v>
          </cell>
          <cell r="B27" t="str">
            <v>Голдобина</v>
          </cell>
          <cell r="C27" t="str">
            <v>Ольга</v>
          </cell>
          <cell r="D27" t="str">
            <v>Игоревна</v>
          </cell>
          <cell r="E27" t="str">
            <v>Голдобина Ольга Игоревна</v>
          </cell>
          <cell r="F27">
            <v>9</v>
          </cell>
          <cell r="G27" t="str">
            <v>МАОУ "Лицей №10"</v>
          </cell>
        </row>
        <row r="28">
          <cell r="A28" t="str">
            <v>Э-310а-2</v>
          </cell>
          <cell r="B28" t="str">
            <v>Голубчикова</v>
          </cell>
          <cell r="C28" t="str">
            <v>Наталья</v>
          </cell>
          <cell r="D28" t="str">
            <v>Николаевна</v>
          </cell>
          <cell r="E28" t="str">
            <v>Голубчикова Наталья Николаевна</v>
          </cell>
          <cell r="F28">
            <v>9</v>
          </cell>
          <cell r="G28" t="str">
            <v>МАОУ "СОШ №19"</v>
          </cell>
        </row>
        <row r="29">
          <cell r="A29" t="str">
            <v>Э-310а-3</v>
          </cell>
          <cell r="B29" t="str">
            <v>Губин</v>
          </cell>
          <cell r="C29" t="str">
            <v>Кирилл</v>
          </cell>
          <cell r="D29" t="str">
            <v>Владимирович</v>
          </cell>
          <cell r="E29" t="str">
            <v>Губин Кирилл Владимирович</v>
          </cell>
          <cell r="F29">
            <v>10</v>
          </cell>
          <cell r="G29" t="str">
            <v>МАОУ «СОШ №25»</v>
          </cell>
        </row>
        <row r="30">
          <cell r="A30" t="str">
            <v>Э-310а-4</v>
          </cell>
          <cell r="B30" t="str">
            <v>Гульмамедов</v>
          </cell>
          <cell r="C30" t="str">
            <v>Андрей</v>
          </cell>
          <cell r="D30" t="str">
            <v>Юрьевич</v>
          </cell>
          <cell r="E30" t="str">
            <v>Гульмамедов Андрей Юрьевич</v>
          </cell>
          <cell r="F30">
            <v>11</v>
          </cell>
          <cell r="G30" t="str">
            <v>МАОУ "Лицей №10"</v>
          </cell>
        </row>
        <row r="31">
          <cell r="A31" t="str">
            <v>Э-310а-5</v>
          </cell>
          <cell r="B31" t="str">
            <v>Дедова</v>
          </cell>
          <cell r="C31" t="str">
            <v>Анна</v>
          </cell>
          <cell r="D31" t="str">
            <v>Денисовна</v>
          </cell>
          <cell r="E31" t="str">
            <v>Дедова Анна Денисовна</v>
          </cell>
          <cell r="F31">
            <v>10</v>
          </cell>
          <cell r="G31" t="str">
            <v>МАОУ «СОШ №25»</v>
          </cell>
        </row>
        <row r="32">
          <cell r="A32" t="str">
            <v>Э-310а-6</v>
          </cell>
          <cell r="B32" t="str">
            <v>Денисенко</v>
          </cell>
          <cell r="C32" t="str">
            <v>Кирилл</v>
          </cell>
          <cell r="D32" t="str">
            <v>Александрович</v>
          </cell>
          <cell r="E32" t="str">
            <v>Денисенко Кирилл Александрович</v>
          </cell>
          <cell r="F32">
            <v>10</v>
          </cell>
          <cell r="G32" t="str">
            <v>МАОУ "Гимназия №2"</v>
          </cell>
        </row>
        <row r="33">
          <cell r="A33" t="str">
            <v>Э-310а-7</v>
          </cell>
          <cell r="B33" t="str">
            <v>Добра</v>
          </cell>
          <cell r="C33" t="str">
            <v>Павел</v>
          </cell>
          <cell r="D33" t="str">
            <v>Иванович</v>
          </cell>
          <cell r="E33" t="str">
            <v>Добра Павел Иванович</v>
          </cell>
          <cell r="F33">
            <v>11</v>
          </cell>
          <cell r="G33" t="str">
            <v>МАОУ "Лицей №10"</v>
          </cell>
        </row>
        <row r="34">
          <cell r="A34" t="str">
            <v>Э-310б-1</v>
          </cell>
          <cell r="B34" t="str">
            <v>Ердякова</v>
          </cell>
          <cell r="C34" t="str">
            <v>Анна</v>
          </cell>
          <cell r="D34" t="str">
            <v>Дмитриевна</v>
          </cell>
          <cell r="E34" t="str">
            <v>Ердякова Анна Дмитриевна</v>
          </cell>
          <cell r="F34">
            <v>10</v>
          </cell>
          <cell r="G34" t="str">
            <v>МАОУ «СОШ №25»</v>
          </cell>
        </row>
        <row r="35">
          <cell r="A35" t="str">
            <v>Э-310б-2</v>
          </cell>
          <cell r="B35" t="str">
            <v>Жданов</v>
          </cell>
          <cell r="C35" t="str">
            <v>Вадим</v>
          </cell>
          <cell r="D35" t="str">
            <v>Борисович</v>
          </cell>
          <cell r="E35" t="str">
            <v>Жданов Вадим Борисович</v>
          </cell>
          <cell r="F35">
            <v>10</v>
          </cell>
          <cell r="G35" t="str">
            <v>МБОУ "Гимназия №17"</v>
          </cell>
        </row>
        <row r="36">
          <cell r="A36" t="str">
            <v>Э-319-6</v>
          </cell>
          <cell r="B36" t="str">
            <v>Жеребцов</v>
          </cell>
          <cell r="C36" t="str">
            <v>Вячеслав</v>
          </cell>
          <cell r="D36" t="str">
            <v>Александрович</v>
          </cell>
          <cell r="E36" t="str">
            <v>Жеребцов Вячеслав Александрович</v>
          </cell>
          <cell r="F36">
            <v>9</v>
          </cell>
          <cell r="G36" t="str">
            <v>МАОУ "СОШ №145"</v>
          </cell>
        </row>
        <row r="37">
          <cell r="A37" t="str">
            <v>Э-310б-3</v>
          </cell>
          <cell r="B37" t="str">
            <v>Журавлев</v>
          </cell>
          <cell r="C37" t="str">
            <v>Георгий</v>
          </cell>
          <cell r="D37" t="str">
            <v>Михайлович</v>
          </cell>
          <cell r="E37" t="str">
            <v>Журавлев Георгий Михайлович</v>
          </cell>
          <cell r="F37">
            <v>9</v>
          </cell>
          <cell r="G37" t="str">
            <v>МАОУ "СОШ №145"</v>
          </cell>
        </row>
        <row r="38">
          <cell r="A38" t="str">
            <v>Э-310б-4</v>
          </cell>
          <cell r="B38" t="str">
            <v>Загайнов</v>
          </cell>
          <cell r="C38" t="str">
            <v>Владислав</v>
          </cell>
          <cell r="D38" t="str">
            <v>Юрьевич</v>
          </cell>
          <cell r="E38" t="str">
            <v>Загайнов Владислав Юрьевич</v>
          </cell>
          <cell r="F38">
            <v>11</v>
          </cell>
          <cell r="G38" t="str">
            <v>МАОУ «СОШ №25»</v>
          </cell>
        </row>
        <row r="39">
          <cell r="A39" t="str">
            <v>Э-310б-5</v>
          </cell>
          <cell r="B39" t="str">
            <v>Зверев</v>
          </cell>
          <cell r="C39" t="str">
            <v>Максим</v>
          </cell>
          <cell r="D39" t="str">
            <v>Владимирович</v>
          </cell>
          <cell r="E39" t="str">
            <v>Зверев Максим Владимирович</v>
          </cell>
          <cell r="F39">
            <v>9</v>
          </cell>
          <cell r="G39" t="str">
            <v>МАОУ "Лицей №10"</v>
          </cell>
        </row>
        <row r="40">
          <cell r="A40" t="str">
            <v>Э-310б-6</v>
          </cell>
          <cell r="B40" t="str">
            <v>Зиберт</v>
          </cell>
          <cell r="C40" t="str">
            <v>Фрэнк</v>
          </cell>
          <cell r="D40" t="str">
            <v>Фуркатович</v>
          </cell>
          <cell r="E40" t="str">
            <v>Зиберт Фрэнк Фуркатович</v>
          </cell>
          <cell r="F40">
            <v>11</v>
          </cell>
          <cell r="G40" t="str">
            <v>МАОУ "Лицей №5"</v>
          </cell>
        </row>
        <row r="41">
          <cell r="A41" t="str">
            <v>Э-310б-7</v>
          </cell>
          <cell r="B41" t="str">
            <v>Иванова</v>
          </cell>
          <cell r="C41" t="str">
            <v>Арина</v>
          </cell>
          <cell r="D41" t="str">
            <v>андреевна</v>
          </cell>
          <cell r="E41" t="str">
            <v>Иванова Арина андреевна</v>
          </cell>
          <cell r="F41">
            <v>9</v>
          </cell>
          <cell r="G41" t="str">
            <v>МБОУ "Гимназия №17"</v>
          </cell>
        </row>
        <row r="42">
          <cell r="A42" t="str">
            <v>Э-317-1</v>
          </cell>
          <cell r="B42" t="str">
            <v>Илларионов</v>
          </cell>
          <cell r="C42" t="str">
            <v>Алексей</v>
          </cell>
          <cell r="D42" t="str">
            <v>Эдуардович</v>
          </cell>
          <cell r="E42" t="str">
            <v>Илларионов Алексей Эдуардович</v>
          </cell>
          <cell r="F42">
            <v>9</v>
          </cell>
          <cell r="G42" t="str">
            <v>МАОУ "Лицей №10"</v>
          </cell>
        </row>
        <row r="43">
          <cell r="A43" t="str">
            <v>Э-317-2</v>
          </cell>
          <cell r="B43" t="str">
            <v>Ким</v>
          </cell>
          <cell r="C43" t="str">
            <v>Майя</v>
          </cell>
          <cell r="D43" t="str">
            <v>Алексеевна</v>
          </cell>
          <cell r="E43" t="str">
            <v>Ким Майя Алексеевна</v>
          </cell>
          <cell r="F43">
            <v>10</v>
          </cell>
          <cell r="G43" t="str">
            <v>МБОУ "Гимназия №17"</v>
          </cell>
        </row>
        <row r="44">
          <cell r="A44" t="str">
            <v>Э-317-3</v>
          </cell>
          <cell r="B44" t="str">
            <v>Киреев</v>
          </cell>
          <cell r="C44" t="str">
            <v>Роман</v>
          </cell>
          <cell r="D44" t="str">
            <v>Станиславович</v>
          </cell>
          <cell r="E44" t="str">
            <v>Киреев Роман Станиславович</v>
          </cell>
          <cell r="F44">
            <v>9</v>
          </cell>
          <cell r="G44" t="str">
            <v>МАОУ "Гимназия №2"</v>
          </cell>
        </row>
        <row r="45">
          <cell r="A45" t="str">
            <v>Э-317-4</v>
          </cell>
          <cell r="B45" t="str">
            <v>Кислицын</v>
          </cell>
          <cell r="C45" t="str">
            <v>Василий</v>
          </cell>
          <cell r="D45" t="str">
            <v>Дмитриевич</v>
          </cell>
          <cell r="E45" t="str">
            <v>Кислицын Василий Дмитриевич</v>
          </cell>
          <cell r="F45">
            <v>11</v>
          </cell>
          <cell r="G45" t="str">
            <v>МАОУ "Гимназия №2"</v>
          </cell>
        </row>
        <row r="46">
          <cell r="A46" t="str">
            <v>Э-317-5</v>
          </cell>
          <cell r="B46" t="str">
            <v>Клейн</v>
          </cell>
          <cell r="C46" t="str">
            <v>Мария</v>
          </cell>
          <cell r="D46" t="str">
            <v>Алексеевна</v>
          </cell>
          <cell r="E46" t="str">
            <v>Клейн Мария Алексеевна</v>
          </cell>
          <cell r="F46">
            <v>11</v>
          </cell>
          <cell r="G46" t="str">
            <v>МАОУ "Лицей №10"</v>
          </cell>
        </row>
        <row r="47">
          <cell r="A47" t="str">
            <v>Э-317-6</v>
          </cell>
          <cell r="B47" t="str">
            <v>Князев</v>
          </cell>
          <cell r="C47" t="str">
            <v>Андрей</v>
          </cell>
          <cell r="D47" t="str">
            <v>Сергеевич</v>
          </cell>
          <cell r="E47" t="str">
            <v>Князев Андрей Сергеевич</v>
          </cell>
          <cell r="F47">
            <v>11</v>
          </cell>
          <cell r="G47" t="str">
            <v>МАОУ "СОШ №145"</v>
          </cell>
        </row>
        <row r="48">
          <cell r="A48" t="str">
            <v>Э-317-7</v>
          </cell>
          <cell r="B48" t="str">
            <v>Козлов</v>
          </cell>
          <cell r="C48" t="str">
            <v>Александр</v>
          </cell>
          <cell r="D48" t="str">
            <v>Александрович</v>
          </cell>
          <cell r="E48" t="str">
            <v>Козлов Александр Александрович</v>
          </cell>
          <cell r="F48">
            <v>10</v>
          </cell>
          <cell r="G48" t="str">
            <v>МБОУ "Гимназия №17"</v>
          </cell>
        </row>
        <row r="49">
          <cell r="A49" t="str">
            <v>Э-317-8</v>
          </cell>
          <cell r="B49" t="str">
            <v>Кокорев</v>
          </cell>
          <cell r="C49" t="str">
            <v>Владислав</v>
          </cell>
          <cell r="D49" t="str">
            <v>Андреевич</v>
          </cell>
          <cell r="E49" t="str">
            <v>Кокорев Владислав Андреевич</v>
          </cell>
          <cell r="F49">
            <v>9</v>
          </cell>
          <cell r="G49" t="str">
            <v>МАОУ "Гимназия №2"</v>
          </cell>
        </row>
        <row r="50">
          <cell r="A50" t="str">
            <v>Э-317-9</v>
          </cell>
          <cell r="B50" t="str">
            <v>Кокоулина</v>
          </cell>
          <cell r="C50" t="str">
            <v>Мария</v>
          </cell>
          <cell r="D50" t="str">
            <v>Александровна</v>
          </cell>
          <cell r="E50" t="str">
            <v>Кокоулина Мария Александровна</v>
          </cell>
          <cell r="F50">
            <v>10</v>
          </cell>
          <cell r="G50" t="str">
            <v>МАОУ "Лицей №10"</v>
          </cell>
        </row>
        <row r="51">
          <cell r="A51" t="str">
            <v>Э-317-10</v>
          </cell>
          <cell r="B51" t="str">
            <v>Колеватов</v>
          </cell>
          <cell r="C51" t="str">
            <v>Роман</v>
          </cell>
          <cell r="D51" t="str">
            <v>Аркадьевич</v>
          </cell>
          <cell r="E51" t="str">
            <v>Колеватов Роман Аркадьевич</v>
          </cell>
          <cell r="F51">
            <v>9</v>
          </cell>
          <cell r="G51" t="str">
            <v>МАОУ "СОШ №9"</v>
          </cell>
        </row>
        <row r="52">
          <cell r="A52" t="str">
            <v>Э-317-11</v>
          </cell>
          <cell r="B52" t="str">
            <v>Крюков</v>
          </cell>
          <cell r="C52" t="str">
            <v>Иван</v>
          </cell>
          <cell r="D52" t="str">
            <v>Алексеевич</v>
          </cell>
          <cell r="E52" t="str">
            <v>Крюков Иван Алексеевич</v>
          </cell>
          <cell r="F52">
            <v>9</v>
          </cell>
          <cell r="G52" t="str">
            <v>МАОУ "Лицей №10"</v>
          </cell>
        </row>
        <row r="53">
          <cell r="A53" t="str">
            <v>Э-317-12</v>
          </cell>
          <cell r="B53" t="str">
            <v>Кузнецова</v>
          </cell>
          <cell r="C53" t="str">
            <v>Екатерина</v>
          </cell>
          <cell r="D53" t="str">
            <v>Александровна</v>
          </cell>
          <cell r="E53" t="str">
            <v>Кузнецова Екатерина Александровна</v>
          </cell>
          <cell r="F53">
            <v>10</v>
          </cell>
          <cell r="G53" t="str">
            <v>МБОУ "Гимназия №17"</v>
          </cell>
        </row>
        <row r="54">
          <cell r="A54" t="str">
            <v>Э-317-13</v>
          </cell>
          <cell r="B54" t="str">
            <v>Кукаркин</v>
          </cell>
          <cell r="C54" t="str">
            <v>Михаил</v>
          </cell>
          <cell r="D54" t="str">
            <v>Андреевич</v>
          </cell>
          <cell r="E54" t="str">
            <v>Кукаркин Михаил Андреевич</v>
          </cell>
          <cell r="F54">
            <v>9</v>
          </cell>
          <cell r="G54" t="str">
            <v>МБОУ "Гимназия №17"</v>
          </cell>
        </row>
        <row r="55">
          <cell r="A55" t="str">
            <v>Э-317-14</v>
          </cell>
          <cell r="B55" t="str">
            <v>Куликова</v>
          </cell>
          <cell r="C55" t="str">
            <v>Евгения</v>
          </cell>
          <cell r="D55" t="str">
            <v>Александровна</v>
          </cell>
          <cell r="E55" t="str">
            <v>Куликова Евгения Александровна</v>
          </cell>
          <cell r="F55">
            <v>9</v>
          </cell>
          <cell r="G55" t="str">
            <v>МАОУ "Гимназия №2"</v>
          </cell>
        </row>
        <row r="56">
          <cell r="A56" t="str">
            <v>Э-317-15</v>
          </cell>
          <cell r="B56" t="str">
            <v>Куляпин</v>
          </cell>
          <cell r="C56" t="str">
            <v>Игорь</v>
          </cell>
          <cell r="D56" t="str">
            <v>Андреевич</v>
          </cell>
          <cell r="E56" t="str">
            <v>Куляпин Игорь Андреевич</v>
          </cell>
          <cell r="F56">
            <v>9</v>
          </cell>
          <cell r="G56" t="str">
            <v>МАОУ "Лицей №10"</v>
          </cell>
        </row>
        <row r="57">
          <cell r="A57" t="str">
            <v>Э-317-16</v>
          </cell>
          <cell r="B57" t="str">
            <v>Логунов</v>
          </cell>
          <cell r="C57" t="str">
            <v>Даниил</v>
          </cell>
          <cell r="D57" t="str">
            <v>Евгеньевич</v>
          </cell>
          <cell r="E57" t="str">
            <v>Логунов Даниил Евгеньевич</v>
          </cell>
          <cell r="F57">
            <v>9</v>
          </cell>
          <cell r="G57" t="str">
            <v>МБОУ "Гимназия №17"</v>
          </cell>
        </row>
        <row r="58">
          <cell r="A58" t="str">
            <v>Э-317-17</v>
          </cell>
          <cell r="B58" t="str">
            <v>Лосев</v>
          </cell>
          <cell r="C58" t="str">
            <v>Георгий</v>
          </cell>
          <cell r="D58" t="str">
            <v>Алексеевич</v>
          </cell>
          <cell r="E58" t="str">
            <v>Лосев Георгий Алексеевич</v>
          </cell>
          <cell r="F58">
            <v>10</v>
          </cell>
          <cell r="G58" t="str">
            <v>МАОУ «СОШ №25»</v>
          </cell>
        </row>
        <row r="59">
          <cell r="A59" t="str">
            <v>Э-317-18</v>
          </cell>
          <cell r="B59" t="str">
            <v>Малафеев</v>
          </cell>
          <cell r="C59" t="str">
            <v>Михаил</v>
          </cell>
          <cell r="D59" t="str">
            <v>Владиславович</v>
          </cell>
          <cell r="E59" t="str">
            <v>Малафеев Михаил Владиславович</v>
          </cell>
          <cell r="F59">
            <v>10</v>
          </cell>
          <cell r="G59" t="str">
            <v>МБОУ "Гимназия №17"</v>
          </cell>
        </row>
        <row r="60">
          <cell r="A60" t="str">
            <v>Э-317-20</v>
          </cell>
          <cell r="B60" t="str">
            <v>Мальцева</v>
          </cell>
          <cell r="C60" t="str">
            <v>Анна</v>
          </cell>
          <cell r="D60" t="str">
            <v>Владимировна</v>
          </cell>
          <cell r="E60" t="str">
            <v>Мальцева Анна Владимировна</v>
          </cell>
          <cell r="F60">
            <v>10</v>
          </cell>
          <cell r="G60" t="str">
            <v>МАОУ "СОШ №9"</v>
          </cell>
        </row>
        <row r="61">
          <cell r="A61" t="str">
            <v>Э-317-19</v>
          </cell>
          <cell r="B61" t="str">
            <v>Масальцева</v>
          </cell>
          <cell r="C61" t="str">
            <v>Анна</v>
          </cell>
          <cell r="D61" t="str">
            <v>Владимировна</v>
          </cell>
          <cell r="E61" t="str">
            <v>Масальцева Анна Владимировна</v>
          </cell>
          <cell r="F61">
            <v>10</v>
          </cell>
          <cell r="G61" t="str">
            <v>МАОУ "СОШ №9"</v>
          </cell>
        </row>
        <row r="62">
          <cell r="A62" t="str">
            <v>Э-317-21</v>
          </cell>
          <cell r="B62" t="str">
            <v>Масленников</v>
          </cell>
          <cell r="C62" t="str">
            <v>Владислав</v>
          </cell>
          <cell r="D62" t="str">
            <v>Михайлович</v>
          </cell>
          <cell r="E62" t="str">
            <v>Масленников Владислав Михайлович</v>
          </cell>
          <cell r="F62">
            <v>9</v>
          </cell>
          <cell r="G62" t="str">
            <v>МАОУ "Лицей №10"</v>
          </cell>
        </row>
        <row r="63">
          <cell r="A63" t="str">
            <v>Э-109-4</v>
          </cell>
          <cell r="B63" t="str">
            <v>Мачихин</v>
          </cell>
          <cell r="C63" t="str">
            <v>Алексей</v>
          </cell>
          <cell r="D63" t="str">
            <v>Владимирович</v>
          </cell>
          <cell r="E63" t="str">
            <v>Мачихин Алексей Владимирович</v>
          </cell>
          <cell r="F63">
            <v>10</v>
          </cell>
          <cell r="G63" t="str">
            <v>МАОУ "СОШ №145"</v>
          </cell>
        </row>
        <row r="64">
          <cell r="A64" t="str">
            <v>Э-317-22</v>
          </cell>
          <cell r="B64" t="str">
            <v>Мельников</v>
          </cell>
          <cell r="C64" t="str">
            <v>Данил</v>
          </cell>
          <cell r="D64" t="str">
            <v>Денисович</v>
          </cell>
          <cell r="E64" t="str">
            <v>Мельников Данил Денисович</v>
          </cell>
          <cell r="F64">
            <v>9</v>
          </cell>
          <cell r="G64" t="str">
            <v>МАОУ "Гимназия №2"</v>
          </cell>
        </row>
        <row r="65">
          <cell r="A65" t="str">
            <v>Э-317-23</v>
          </cell>
          <cell r="B65" t="str">
            <v>Меновщикова</v>
          </cell>
          <cell r="C65" t="str">
            <v>Мария</v>
          </cell>
          <cell r="D65" t="str">
            <v>Дмитриевна</v>
          </cell>
          <cell r="E65" t="str">
            <v>Меновщикова Мария Дмитриевна</v>
          </cell>
          <cell r="F65">
            <v>10</v>
          </cell>
          <cell r="G65" t="str">
            <v>МАОУ "Лицей №10"</v>
          </cell>
        </row>
        <row r="66">
          <cell r="A66" t="str">
            <v>Э-317-44</v>
          </cell>
          <cell r="B66" t="str">
            <v>Могильников</v>
          </cell>
          <cell r="C66" t="str">
            <v>Дмитрий</v>
          </cell>
          <cell r="D66" t="str">
            <v>Сергеевич</v>
          </cell>
          <cell r="E66" t="str">
            <v>Могильников Дмитрий Сергеевич</v>
          </cell>
          <cell r="F66">
            <v>9</v>
          </cell>
          <cell r="G66" t="str">
            <v>МАОУ "Гимназия №2"</v>
          </cell>
        </row>
        <row r="67">
          <cell r="A67" t="str">
            <v>Э-317-24</v>
          </cell>
          <cell r="B67" t="str">
            <v>Мосин</v>
          </cell>
          <cell r="C67" t="str">
            <v>Роман</v>
          </cell>
          <cell r="D67" t="str">
            <v>Васильевич</v>
          </cell>
          <cell r="E67" t="str">
            <v>Мосин Роман Васильевич</v>
          </cell>
          <cell r="F67">
            <v>10</v>
          </cell>
          <cell r="G67" t="str">
            <v>МАОУ "Лицей №10"</v>
          </cell>
        </row>
        <row r="68">
          <cell r="A68" t="str">
            <v>Э-317-25</v>
          </cell>
          <cell r="B68" t="str">
            <v>Мурзакаева</v>
          </cell>
          <cell r="C68" t="str">
            <v>Олеся</v>
          </cell>
          <cell r="D68" t="str">
            <v>Олеговна</v>
          </cell>
          <cell r="E68" t="str">
            <v>Мурзакаева Олеся Олеговна</v>
          </cell>
          <cell r="F68">
            <v>11</v>
          </cell>
          <cell r="G68" t="str">
            <v>МАОУ "Лицей №4"</v>
          </cell>
        </row>
        <row r="69">
          <cell r="A69" t="str">
            <v>Э-317-26</v>
          </cell>
          <cell r="B69" t="str">
            <v>Найданова</v>
          </cell>
          <cell r="C69" t="str">
            <v>Алина</v>
          </cell>
          <cell r="D69" t="str">
            <v>Александровна</v>
          </cell>
          <cell r="E69" t="str">
            <v>Найданова Алина Александровна</v>
          </cell>
          <cell r="F69">
            <v>9</v>
          </cell>
          <cell r="G69" t="str">
            <v>МАОУ "СОШ №19"</v>
          </cell>
        </row>
        <row r="70">
          <cell r="A70" t="str">
            <v>Э-317-27</v>
          </cell>
          <cell r="B70" t="str">
            <v>Новикова</v>
          </cell>
          <cell r="C70" t="str">
            <v>Анна</v>
          </cell>
          <cell r="D70" t="str">
            <v>Сергеевна</v>
          </cell>
          <cell r="E70" t="str">
            <v>Новикова Анна Сергеевна</v>
          </cell>
          <cell r="F70">
            <v>11</v>
          </cell>
          <cell r="G70" t="str">
            <v>МБОУ "Гимназия №17"</v>
          </cell>
        </row>
        <row r="71">
          <cell r="A71" t="str">
            <v>Э-317-28</v>
          </cell>
          <cell r="B71" t="str">
            <v>Овсейчук</v>
          </cell>
          <cell r="C71" t="str">
            <v>Алёна</v>
          </cell>
          <cell r="D71" t="str">
            <v>Сергеевна</v>
          </cell>
          <cell r="E71" t="str">
            <v>Овсейчук Алёна Сергеевна</v>
          </cell>
          <cell r="F71">
            <v>11</v>
          </cell>
          <cell r="G71" t="str">
            <v>МАОУ "Лицей №4"</v>
          </cell>
        </row>
        <row r="72">
          <cell r="A72" t="str">
            <v>Э-317-29</v>
          </cell>
          <cell r="B72" t="str">
            <v>Одинцова</v>
          </cell>
          <cell r="C72" t="str">
            <v>Анастасия</v>
          </cell>
          <cell r="D72" t="str">
            <v>Павловна</v>
          </cell>
          <cell r="E72" t="str">
            <v>Одинцова Анастасия Павловна</v>
          </cell>
          <cell r="F72">
            <v>11</v>
          </cell>
          <cell r="G72" t="str">
            <v>МАОУ "Лицей №10"</v>
          </cell>
        </row>
        <row r="73">
          <cell r="A73" t="str">
            <v>Э-317-30</v>
          </cell>
          <cell r="B73" t="str">
            <v>Останина</v>
          </cell>
          <cell r="C73" t="str">
            <v>Анна</v>
          </cell>
          <cell r="D73" t="str">
            <v>Валерьевна</v>
          </cell>
          <cell r="E73" t="str">
            <v>Останина Анна Валерьевна</v>
          </cell>
          <cell r="F73">
            <v>9</v>
          </cell>
          <cell r="G73" t="str">
            <v>МАОУ "Гимназия №2"</v>
          </cell>
        </row>
        <row r="74">
          <cell r="A74" t="str">
            <v>Э-317-31</v>
          </cell>
          <cell r="B74" t="str">
            <v>Острер</v>
          </cell>
          <cell r="C74" t="str">
            <v>Константин</v>
          </cell>
          <cell r="D74" t="str">
            <v>Станиславович</v>
          </cell>
          <cell r="E74" t="str">
            <v>Острер Константин Станиславович</v>
          </cell>
          <cell r="F74">
            <v>9</v>
          </cell>
          <cell r="G74" t="str">
            <v>МАОУ "Гимназия №2"</v>
          </cell>
        </row>
        <row r="75">
          <cell r="A75" t="str">
            <v>Э-319-8</v>
          </cell>
          <cell r="B75" t="str">
            <v>Пархоменко</v>
          </cell>
          <cell r="C75" t="str">
            <v>Александр</v>
          </cell>
          <cell r="D75" t="str">
            <v>Александрович</v>
          </cell>
          <cell r="E75" t="str">
            <v>Пархоменко Александр Александрович</v>
          </cell>
          <cell r="F75">
            <v>10</v>
          </cell>
          <cell r="G75" t="str">
            <v>МАОУ "СОШ №145"</v>
          </cell>
        </row>
        <row r="76">
          <cell r="A76" t="str">
            <v>Э-317-32</v>
          </cell>
          <cell r="B76" t="str">
            <v>Пепеляев</v>
          </cell>
          <cell r="C76" t="str">
            <v>Глеб</v>
          </cell>
          <cell r="D76" t="str">
            <v>Андреевич</v>
          </cell>
          <cell r="E76" t="str">
            <v>Пепеляев Глеб Андреевич</v>
          </cell>
          <cell r="F76">
            <v>9</v>
          </cell>
          <cell r="G76" t="str">
            <v>МАОУ "Лицей №10"</v>
          </cell>
        </row>
        <row r="77">
          <cell r="A77" t="str">
            <v>Э-317-33</v>
          </cell>
          <cell r="B77" t="str">
            <v>Пичужкина</v>
          </cell>
          <cell r="C77" t="str">
            <v>Екатерина</v>
          </cell>
          <cell r="D77" t="str">
            <v>Николаевна</v>
          </cell>
          <cell r="E77" t="str">
            <v>Пичужкина Екатерина Николаевна</v>
          </cell>
          <cell r="F77">
            <v>11</v>
          </cell>
          <cell r="G77" t="str">
            <v>МАОУ "Лицей №10"</v>
          </cell>
        </row>
        <row r="78">
          <cell r="A78" t="str">
            <v>Э-317-34</v>
          </cell>
          <cell r="B78" t="str">
            <v>Пономарёв</v>
          </cell>
          <cell r="C78" t="str">
            <v>Илья</v>
          </cell>
          <cell r="D78" t="str">
            <v>Алексеевич</v>
          </cell>
          <cell r="E78" t="str">
            <v>Пономарёв Илья Алексеевич</v>
          </cell>
          <cell r="F78">
            <v>9</v>
          </cell>
          <cell r="G78" t="str">
            <v>МАОУ "Лицей №4"</v>
          </cell>
        </row>
        <row r="79">
          <cell r="A79" t="str">
            <v>Э-317-35</v>
          </cell>
          <cell r="B79" t="str">
            <v>Попова</v>
          </cell>
          <cell r="C79" t="str">
            <v>Марина</v>
          </cell>
          <cell r="D79" t="str">
            <v>Алексеевна</v>
          </cell>
          <cell r="E79" t="str">
            <v>Попова Марина Алексеевна</v>
          </cell>
          <cell r="F79">
            <v>10</v>
          </cell>
          <cell r="G79" t="str">
            <v>МАОУ "Гимназия №31"</v>
          </cell>
        </row>
        <row r="80">
          <cell r="A80" t="str">
            <v>Э-317-36</v>
          </cell>
          <cell r="B80" t="str">
            <v>Посягин</v>
          </cell>
          <cell r="C80" t="str">
            <v>Даниил</v>
          </cell>
          <cell r="D80" t="str">
            <v>Андреевич</v>
          </cell>
          <cell r="E80" t="str">
            <v>Посягин Даниил Андреевич</v>
          </cell>
          <cell r="F80">
            <v>10</v>
          </cell>
          <cell r="G80" t="str">
            <v>МБОУ "Гимназия №17"</v>
          </cell>
        </row>
        <row r="81">
          <cell r="A81" t="str">
            <v>Э-317-37</v>
          </cell>
          <cell r="B81" t="str">
            <v>Путина</v>
          </cell>
          <cell r="C81" t="str">
            <v>Ирина</v>
          </cell>
          <cell r="D81" t="str">
            <v>Антоновна</v>
          </cell>
          <cell r="E81" t="str">
            <v>Путина Ирина Антоновна</v>
          </cell>
          <cell r="F81">
            <v>10</v>
          </cell>
          <cell r="G81" t="str">
            <v>МАОУ "Лицей №10"</v>
          </cell>
        </row>
        <row r="82">
          <cell r="A82" t="str">
            <v>Э-317-38</v>
          </cell>
          <cell r="B82" t="str">
            <v>Рзаева</v>
          </cell>
          <cell r="C82" t="str">
            <v>Адила</v>
          </cell>
          <cell r="D82" t="str">
            <v>Будаговна</v>
          </cell>
          <cell r="E82" t="str">
            <v>Рзаева Адила Будаговна</v>
          </cell>
          <cell r="F82">
            <v>11</v>
          </cell>
          <cell r="G82" t="str">
            <v>МАОУ "Лицей №10"</v>
          </cell>
        </row>
        <row r="83">
          <cell r="A83" t="str">
            <v>Э-317-39</v>
          </cell>
          <cell r="B83" t="str">
            <v>Рогожникова</v>
          </cell>
          <cell r="C83" t="str">
            <v>Елена</v>
          </cell>
          <cell r="D83" t="str">
            <v>Андреевна</v>
          </cell>
          <cell r="E83" t="str">
            <v>Рогожникова Елена Андреевна</v>
          </cell>
          <cell r="F83">
            <v>9</v>
          </cell>
          <cell r="G83" t="str">
            <v>МАОУ "Гимназия №2"</v>
          </cell>
        </row>
        <row r="84">
          <cell r="A84" t="str">
            <v>Э-317-40</v>
          </cell>
          <cell r="B84" t="str">
            <v>Русакова</v>
          </cell>
          <cell r="C84" t="str">
            <v>Екатерина</v>
          </cell>
          <cell r="D84" t="str">
            <v>Сергеевна</v>
          </cell>
          <cell r="E84" t="str">
            <v>Русакова Екатерина Сергеевна</v>
          </cell>
          <cell r="F84">
            <v>10</v>
          </cell>
          <cell r="G84" t="str">
            <v>МАОУ "Гимназия №2"</v>
          </cell>
        </row>
        <row r="85">
          <cell r="A85" t="str">
            <v>Э-317-41</v>
          </cell>
          <cell r="B85" t="str">
            <v>Савельева</v>
          </cell>
          <cell r="C85" t="str">
            <v>Софья</v>
          </cell>
          <cell r="D85" t="str">
            <v>Сергеевна</v>
          </cell>
          <cell r="E85" t="str">
            <v>Савельева Софья Сергеевна</v>
          </cell>
          <cell r="F85">
            <v>9</v>
          </cell>
          <cell r="G85" t="str">
            <v>МАОУ "Лицей №10"</v>
          </cell>
        </row>
        <row r="86">
          <cell r="A86" t="str">
            <v>Э-317-42</v>
          </cell>
          <cell r="B86" t="str">
            <v>Самойлова</v>
          </cell>
          <cell r="C86" t="str">
            <v>Анна</v>
          </cell>
          <cell r="D86" t="str">
            <v>Андреевна</v>
          </cell>
          <cell r="E86" t="str">
            <v>Самойлова Анна Андреевна</v>
          </cell>
          <cell r="F86">
            <v>9</v>
          </cell>
          <cell r="G86" t="str">
            <v>МАОУ "Лицей №10"</v>
          </cell>
        </row>
        <row r="87">
          <cell r="A87" t="str">
            <v>Э-317-43</v>
          </cell>
          <cell r="B87" t="str">
            <v>Семериков</v>
          </cell>
          <cell r="C87" t="str">
            <v>Илья</v>
          </cell>
          <cell r="D87" t="str">
            <v>Алексеевич</v>
          </cell>
          <cell r="E87" t="str">
            <v>Семериков Илья Алексеевич</v>
          </cell>
          <cell r="F87">
            <v>9</v>
          </cell>
          <cell r="G87" t="str">
            <v>МБОУ "Гимназия №17"</v>
          </cell>
        </row>
        <row r="88">
          <cell r="A88" t="str">
            <v>Э-319-1</v>
          </cell>
          <cell r="B88" t="str">
            <v>Семченко</v>
          </cell>
          <cell r="C88" t="str">
            <v>Полина</v>
          </cell>
          <cell r="D88" t="str">
            <v>Сергеевна</v>
          </cell>
          <cell r="E88" t="str">
            <v>Семченко Полина Сергеевна</v>
          </cell>
          <cell r="F88">
            <v>11</v>
          </cell>
          <cell r="G88" t="str">
            <v>МАОУ "Лицей №10"</v>
          </cell>
        </row>
        <row r="89">
          <cell r="A89" t="str">
            <v>Э-319-2</v>
          </cell>
          <cell r="B89" t="str">
            <v>Сергеева</v>
          </cell>
          <cell r="C89" t="str">
            <v>Ольга</v>
          </cell>
          <cell r="D89" t="str">
            <v>Валерьевна</v>
          </cell>
          <cell r="E89" t="str">
            <v>Сергеева Ольга Валерьевна</v>
          </cell>
          <cell r="F89">
            <v>10</v>
          </cell>
          <cell r="G89" t="str">
            <v>МАОУ "Гимназия №2"</v>
          </cell>
        </row>
        <row r="90">
          <cell r="A90" t="str">
            <v>Э-319-3</v>
          </cell>
          <cell r="B90" t="str">
            <v>Сидоров</v>
          </cell>
          <cell r="C90" t="str">
            <v>Юрий</v>
          </cell>
          <cell r="D90" t="str">
            <v>Сергеевич</v>
          </cell>
          <cell r="E90" t="str">
            <v>Сидоров Юрий Сергеевич</v>
          </cell>
          <cell r="F90">
            <v>10</v>
          </cell>
          <cell r="G90" t="str">
            <v>МАОУ "Лицей №10"</v>
          </cell>
        </row>
        <row r="91">
          <cell r="A91" t="str">
            <v>Э-319-4</v>
          </cell>
          <cell r="B91" t="str">
            <v>Симанков</v>
          </cell>
          <cell r="C91" t="str">
            <v>Александр</v>
          </cell>
          <cell r="D91" t="str">
            <v>Николаевич</v>
          </cell>
          <cell r="E91" t="str">
            <v>Симанков Александр Николаевич</v>
          </cell>
          <cell r="F91">
            <v>9</v>
          </cell>
          <cell r="G91" t="str">
            <v>МАОУ "Гимназия №2"</v>
          </cell>
        </row>
        <row r="92">
          <cell r="A92" t="str">
            <v>Э-319-5</v>
          </cell>
          <cell r="B92" t="str">
            <v>Симонова</v>
          </cell>
          <cell r="C92" t="str">
            <v>Дарья</v>
          </cell>
          <cell r="D92" t="str">
            <v>Романовна</v>
          </cell>
          <cell r="E92" t="str">
            <v>Симонова Дарья Романовна</v>
          </cell>
          <cell r="F92">
            <v>10</v>
          </cell>
          <cell r="G92" t="str">
            <v>МБОУ "Гимназия №17"</v>
          </cell>
        </row>
        <row r="93">
          <cell r="A93" t="str">
            <v>Э-319-7</v>
          </cell>
          <cell r="B93" t="str">
            <v>Соснин</v>
          </cell>
          <cell r="C93" t="str">
            <v>Юрий</v>
          </cell>
          <cell r="D93" t="str">
            <v>Алексеевич</v>
          </cell>
          <cell r="E93" t="str">
            <v>Соснин Юрий Алексеевич</v>
          </cell>
          <cell r="F93">
            <v>9</v>
          </cell>
          <cell r="G93" t="str">
            <v>МАОУ "СОШ №145"</v>
          </cell>
        </row>
        <row r="94">
          <cell r="A94" t="str">
            <v>Э-319-9</v>
          </cell>
          <cell r="B94" t="str">
            <v>Суслов</v>
          </cell>
          <cell r="C94" t="str">
            <v>Денис</v>
          </cell>
          <cell r="D94" t="str">
            <v>Тимурович</v>
          </cell>
          <cell r="E94" t="str">
            <v>Суслов Денис Тимурович</v>
          </cell>
          <cell r="F94">
            <v>9</v>
          </cell>
          <cell r="G94" t="str">
            <v>МБОУ "Гимназия №17"</v>
          </cell>
        </row>
        <row r="95">
          <cell r="A95" t="str">
            <v>Э-319-10</v>
          </cell>
          <cell r="B95" t="str">
            <v>Сушенцев</v>
          </cell>
          <cell r="C95" t="str">
            <v>Денис</v>
          </cell>
          <cell r="D95" t="str">
            <v>Сергеевич</v>
          </cell>
          <cell r="E95" t="str">
            <v>Сушенцев Денис Сергеевич</v>
          </cell>
          <cell r="F95">
            <v>10</v>
          </cell>
          <cell r="G95" t="str">
            <v>МАОУ "Лицей №10"</v>
          </cell>
        </row>
        <row r="96">
          <cell r="A96" t="str">
            <v>Э-319-11</v>
          </cell>
          <cell r="B96" t="str">
            <v>Сырых</v>
          </cell>
          <cell r="C96" t="str">
            <v>Дарья</v>
          </cell>
          <cell r="D96" t="str">
            <v>Александровна</v>
          </cell>
          <cell r="E96" t="str">
            <v>Сырых Дарья Александровна</v>
          </cell>
          <cell r="F96">
            <v>9</v>
          </cell>
          <cell r="G96" t="str">
            <v>МБОУ "Гимназия №17"</v>
          </cell>
        </row>
        <row r="97">
          <cell r="A97" t="str">
            <v>Э-319-12</v>
          </cell>
          <cell r="B97" t="str">
            <v>Тарутина</v>
          </cell>
          <cell r="C97" t="str">
            <v>Марина</v>
          </cell>
          <cell r="D97" t="str">
            <v>Анатольевна</v>
          </cell>
          <cell r="E97" t="str">
            <v>Тарутина Марина Анатольевна</v>
          </cell>
          <cell r="F97">
            <v>10</v>
          </cell>
          <cell r="G97" t="str">
            <v>МАОУ "Гимназия №2"</v>
          </cell>
        </row>
        <row r="98">
          <cell r="A98" t="str">
            <v>Э-319-13</v>
          </cell>
          <cell r="B98" t="str">
            <v>Темерова</v>
          </cell>
          <cell r="C98" t="str">
            <v>Татьяна</v>
          </cell>
          <cell r="D98" t="str">
            <v>Сергеевна</v>
          </cell>
          <cell r="E98" t="str">
            <v>Темерова Татьяна Сергеевна</v>
          </cell>
          <cell r="F98">
            <v>10</v>
          </cell>
          <cell r="G98" t="str">
            <v>МАОУ "Лицей №10"</v>
          </cell>
        </row>
        <row r="99">
          <cell r="A99" t="str">
            <v>Э-319-14</v>
          </cell>
          <cell r="B99" t="str">
            <v>Тимофеева</v>
          </cell>
          <cell r="C99" t="str">
            <v>Екатерина</v>
          </cell>
          <cell r="D99" t="str">
            <v>Дмитриевна</v>
          </cell>
          <cell r="E99" t="str">
            <v>Тимофеева Екатерина Дмитриевна</v>
          </cell>
          <cell r="F99">
            <v>9</v>
          </cell>
          <cell r="G99" t="str">
            <v>МАОУ "Лицей №10"</v>
          </cell>
        </row>
        <row r="100">
          <cell r="A100" t="str">
            <v>Э-319-15</v>
          </cell>
          <cell r="B100" t="str">
            <v>Ткачевская</v>
          </cell>
          <cell r="C100" t="str">
            <v>Татьяна</v>
          </cell>
          <cell r="D100" t="str">
            <v>Романовна</v>
          </cell>
          <cell r="E100" t="str">
            <v>Ткачевская Татьяна Романовна</v>
          </cell>
          <cell r="F100">
            <v>11</v>
          </cell>
          <cell r="G100" t="str">
            <v>МАОУ "Лицей №10"</v>
          </cell>
        </row>
        <row r="101">
          <cell r="A101" t="str">
            <v>Э-319-16</v>
          </cell>
          <cell r="B101" t="str">
            <v>Торсунов</v>
          </cell>
          <cell r="C101" t="str">
            <v>Данил</v>
          </cell>
          <cell r="D101" t="str">
            <v>Александрович</v>
          </cell>
          <cell r="E101" t="str">
            <v>Торсунов Данил Александрович</v>
          </cell>
          <cell r="F101">
            <v>9</v>
          </cell>
          <cell r="G101" t="str">
            <v>МАОУ "Гимназия №2"</v>
          </cell>
        </row>
        <row r="102">
          <cell r="A102" t="str">
            <v>Э-319-17</v>
          </cell>
          <cell r="B102" t="str">
            <v>Углицких</v>
          </cell>
          <cell r="C102" t="str">
            <v>Ольга</v>
          </cell>
          <cell r="D102" t="str">
            <v>Александровна</v>
          </cell>
          <cell r="E102" t="str">
            <v>Углицких Ольга Александровна</v>
          </cell>
          <cell r="F102">
            <v>10</v>
          </cell>
          <cell r="G102" t="str">
            <v>МАОУ «СОШ №25»</v>
          </cell>
        </row>
        <row r="103">
          <cell r="A103" t="str">
            <v>Э-319-18</v>
          </cell>
          <cell r="B103" t="str">
            <v>Хаминова</v>
          </cell>
          <cell r="C103" t="str">
            <v>Ирина</v>
          </cell>
          <cell r="D103" t="str">
            <v>Юрьевна</v>
          </cell>
          <cell r="E103" t="str">
            <v>Хаминова Ирина Юрьевна</v>
          </cell>
          <cell r="F103">
            <v>9</v>
          </cell>
          <cell r="G103" t="str">
            <v>МБОУ "Гимназия №17"</v>
          </cell>
        </row>
        <row r="104">
          <cell r="A104" t="str">
            <v>Э-319-19</v>
          </cell>
          <cell r="B104" t="str">
            <v>Харламов</v>
          </cell>
          <cell r="C104" t="str">
            <v>Александр</v>
          </cell>
          <cell r="D104" t="str">
            <v>Дмитриевич</v>
          </cell>
          <cell r="E104" t="str">
            <v>Харламов Александр Дмитриевич</v>
          </cell>
          <cell r="F104">
            <v>10</v>
          </cell>
          <cell r="G104" t="str">
            <v>МАОУ "Гимназия №2"</v>
          </cell>
        </row>
        <row r="105">
          <cell r="A105" t="str">
            <v>Э-319-20</v>
          </cell>
          <cell r="B105" t="str">
            <v>Храмцова</v>
          </cell>
          <cell r="C105" t="str">
            <v>Кристина</v>
          </cell>
          <cell r="D105" t="str">
            <v>Олеговна</v>
          </cell>
          <cell r="E105" t="str">
            <v>Храмцова Кристина Олеговна</v>
          </cell>
          <cell r="F105">
            <v>11</v>
          </cell>
          <cell r="G105" t="str">
            <v>МАОУ "СОШ №6"</v>
          </cell>
        </row>
        <row r="106">
          <cell r="A106" t="str">
            <v>Э-319-21</v>
          </cell>
          <cell r="B106" t="str">
            <v>Чадова</v>
          </cell>
          <cell r="C106" t="str">
            <v>Ульяна</v>
          </cell>
          <cell r="D106" t="str">
            <v>Игоревна</v>
          </cell>
          <cell r="E106" t="str">
            <v>Чадова Ульяна Игоревна</v>
          </cell>
          <cell r="F106">
            <v>10</v>
          </cell>
          <cell r="G106" t="str">
            <v>МАОУ "Гимназия №2"</v>
          </cell>
        </row>
        <row r="107">
          <cell r="A107" t="str">
            <v>Э-319-22</v>
          </cell>
          <cell r="B107" t="str">
            <v>Чазов</v>
          </cell>
          <cell r="C107" t="str">
            <v>Валерий</v>
          </cell>
          <cell r="D107" t="str">
            <v>Александрович</v>
          </cell>
          <cell r="E107" t="str">
            <v>Чазов Валерий Александрович</v>
          </cell>
          <cell r="F107">
            <v>11</v>
          </cell>
          <cell r="G107" t="str">
            <v>МАОУ "СОШ №145"</v>
          </cell>
        </row>
        <row r="108">
          <cell r="A108" t="str">
            <v>Э-109-1</v>
          </cell>
          <cell r="B108" t="str">
            <v>Червякова</v>
          </cell>
          <cell r="C108" t="str">
            <v>Анастасия</v>
          </cell>
          <cell r="D108" t="str">
            <v>Александровна</v>
          </cell>
          <cell r="E108" t="str">
            <v>Червякова Анастасия Александровна</v>
          </cell>
          <cell r="F108">
            <v>10</v>
          </cell>
          <cell r="G108" t="str">
            <v>МАОУ "Лицей №10"</v>
          </cell>
        </row>
        <row r="109">
          <cell r="A109" t="str">
            <v>Э-109-2</v>
          </cell>
          <cell r="B109" t="str">
            <v>Черепанова</v>
          </cell>
          <cell r="C109" t="str">
            <v>Анастасия</v>
          </cell>
          <cell r="D109" t="str">
            <v>Валентиновна</v>
          </cell>
          <cell r="E109" t="str">
            <v>Черепанова Анастасия Валентиновна</v>
          </cell>
          <cell r="F109">
            <v>9</v>
          </cell>
          <cell r="G109" t="str">
            <v>МАОУ "Гимназия №2"</v>
          </cell>
        </row>
        <row r="110">
          <cell r="A110" t="str">
            <v>Э-109-3</v>
          </cell>
          <cell r="B110" t="str">
            <v>Чернова</v>
          </cell>
          <cell r="C110" t="str">
            <v>Александра</v>
          </cell>
          <cell r="D110" t="str">
            <v>Алексеевна</v>
          </cell>
          <cell r="E110" t="str">
            <v>Чернова Александра Алексеевна</v>
          </cell>
          <cell r="F110">
            <v>10</v>
          </cell>
          <cell r="G110" t="str">
            <v>МБОУ "Гимназия №17"</v>
          </cell>
        </row>
        <row r="111">
          <cell r="A111" t="str">
            <v>Э-109-8</v>
          </cell>
          <cell r="B111" t="str">
            <v>Чирков</v>
          </cell>
          <cell r="C111" t="str">
            <v>Никита</v>
          </cell>
          <cell r="D111" t="str">
            <v>Эдуардович</v>
          </cell>
          <cell r="E111" t="str">
            <v>Чирков Никита Эдуардович</v>
          </cell>
          <cell r="F111">
            <v>11</v>
          </cell>
          <cell r="G111" t="str">
            <v>МАОУ "Лицей №5"</v>
          </cell>
        </row>
        <row r="112">
          <cell r="A112" t="str">
            <v>Э-109-5</v>
          </cell>
          <cell r="B112" t="str">
            <v>Шашова</v>
          </cell>
          <cell r="C112" t="str">
            <v>Белла</v>
          </cell>
          <cell r="D112" t="str">
            <v>Василовна</v>
          </cell>
          <cell r="E112" t="str">
            <v>Шашова Белла Василовна</v>
          </cell>
          <cell r="F112">
            <v>10</v>
          </cell>
          <cell r="G112" t="str">
            <v>МАОУ "СОШ №109"</v>
          </cell>
        </row>
        <row r="113">
          <cell r="A113" t="str">
            <v>Э-109-6</v>
          </cell>
          <cell r="B113" t="str">
            <v>Шембек</v>
          </cell>
          <cell r="C113" t="str">
            <v>Мария</v>
          </cell>
          <cell r="D113" t="str">
            <v>Вячеславовна</v>
          </cell>
          <cell r="E113" t="str">
            <v>Шембек Мария Вячеславовна</v>
          </cell>
          <cell r="F113">
            <v>11</v>
          </cell>
          <cell r="G113" t="str">
            <v>МАОУ "Гимназия №2"</v>
          </cell>
        </row>
        <row r="114">
          <cell r="A114" t="str">
            <v>Э-317-45</v>
          </cell>
          <cell r="B114" t="str">
            <v>Щетников</v>
          </cell>
          <cell r="C114" t="str">
            <v>Тимофей</v>
          </cell>
          <cell r="D114" t="str">
            <v>Дмитриевич</v>
          </cell>
          <cell r="E114" t="str">
            <v>Щетников Тимофей Дмитриевич</v>
          </cell>
          <cell r="F114">
            <v>11</v>
          </cell>
          <cell r="G114" t="str">
            <v>МАОУ "Лицей №10"</v>
          </cell>
        </row>
        <row r="115">
          <cell r="A115" t="str">
            <v>Э-109-7</v>
          </cell>
          <cell r="B115" t="str">
            <v>Щипицын</v>
          </cell>
          <cell r="C115" t="str">
            <v>Артем</v>
          </cell>
          <cell r="D115" t="str">
            <v>Алексеевич</v>
          </cell>
          <cell r="E115" t="str">
            <v>Щипицын Артем Алексеевич</v>
          </cell>
          <cell r="F115">
            <v>9</v>
          </cell>
          <cell r="G115" t="str">
            <v>МБОУ "Гимназия №17"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06"/>
  <sheetViews>
    <sheetView zoomScaleNormal="100" workbookViewId="0">
      <selection activeCell="B50" sqref="B50"/>
    </sheetView>
  </sheetViews>
  <sheetFormatPr defaultRowHeight="15" x14ac:dyDescent="0.25"/>
  <cols>
    <col min="1" max="1" width="4.5703125" bestFit="1" customWidth="1"/>
    <col min="2" max="2" width="35.5703125" bestFit="1" customWidth="1"/>
    <col min="3" max="3" width="21" bestFit="1" customWidth="1"/>
    <col min="4" max="4" width="6.28515625" style="1" customWidth="1"/>
    <col min="5" max="5" width="10.7109375" bestFit="1" customWidth="1"/>
    <col min="6" max="15" width="3.28515625" style="1" customWidth="1"/>
    <col min="16" max="20" width="7.42578125" style="1" bestFit="1" customWidth="1"/>
    <col min="21" max="21" width="5" style="41" customWidth="1"/>
    <col min="22" max="25" width="4.5703125" style="1" bestFit="1" customWidth="1"/>
    <col min="26" max="26" width="4.5703125" style="41" customWidth="1"/>
    <col min="27" max="27" width="4.5703125" style="41" bestFit="1" customWidth="1"/>
    <col min="28" max="28" width="4.140625" customWidth="1"/>
    <col min="242" max="242" width="3.7109375" bestFit="1" customWidth="1"/>
    <col min="243" max="243" width="21.140625" bestFit="1" customWidth="1"/>
    <col min="244" max="244" width="7.7109375" bestFit="1" customWidth="1"/>
    <col min="245" max="253" width="3.28515625" customWidth="1"/>
  </cols>
  <sheetData>
    <row r="1" spans="1:32" ht="13.5" thickBot="1" x14ac:dyDescent="0.25">
      <c r="A1" s="2"/>
      <c r="B1" s="53"/>
      <c r="C1" s="77"/>
      <c r="D1" s="77"/>
      <c r="E1" s="53" t="s">
        <v>0</v>
      </c>
      <c r="F1" s="3">
        <v>2</v>
      </c>
      <c r="G1" s="4">
        <v>2</v>
      </c>
      <c r="H1" s="4">
        <v>1</v>
      </c>
      <c r="I1" s="4">
        <v>2</v>
      </c>
      <c r="J1" s="5">
        <v>2</v>
      </c>
      <c r="K1" s="6">
        <v>3</v>
      </c>
      <c r="L1" s="4">
        <v>3</v>
      </c>
      <c r="M1" s="4">
        <v>4</v>
      </c>
      <c r="N1" s="4">
        <v>2</v>
      </c>
      <c r="O1" s="4">
        <v>1</v>
      </c>
      <c r="P1" s="3">
        <v>23</v>
      </c>
      <c r="Q1" s="4">
        <v>1235</v>
      </c>
      <c r="R1" s="4">
        <v>1234</v>
      </c>
      <c r="S1" s="4">
        <v>235</v>
      </c>
      <c r="T1" s="7">
        <v>1234</v>
      </c>
      <c r="U1" s="8"/>
      <c r="V1" s="9"/>
      <c r="W1" s="9"/>
      <c r="X1" s="9"/>
      <c r="Y1" s="9"/>
      <c r="Z1" s="8"/>
      <c r="AA1" s="8"/>
    </row>
    <row r="2" spans="1:32" s="18" customFormat="1" ht="61.5" thickBot="1" x14ac:dyDescent="0.25">
      <c r="A2" s="91" t="s">
        <v>1</v>
      </c>
      <c r="B2" s="61" t="s">
        <v>5</v>
      </c>
      <c r="C2" s="103" t="s">
        <v>178</v>
      </c>
      <c r="D2" s="110" t="s">
        <v>177</v>
      </c>
      <c r="E2" s="86" t="s">
        <v>7</v>
      </c>
      <c r="F2" s="10">
        <v>1</v>
      </c>
      <c r="G2" s="11">
        <v>2</v>
      </c>
      <c r="H2" s="11">
        <v>3</v>
      </c>
      <c r="I2" s="11">
        <v>4</v>
      </c>
      <c r="J2" s="12">
        <v>5</v>
      </c>
      <c r="K2" s="13">
        <v>6</v>
      </c>
      <c r="L2" s="11">
        <v>7</v>
      </c>
      <c r="M2" s="11">
        <v>8</v>
      </c>
      <c r="N2" s="11">
        <v>9</v>
      </c>
      <c r="O2" s="11">
        <v>10</v>
      </c>
      <c r="P2" s="10">
        <v>11</v>
      </c>
      <c r="Q2" s="11">
        <v>12</v>
      </c>
      <c r="R2" s="11">
        <v>13</v>
      </c>
      <c r="S2" s="11">
        <v>14</v>
      </c>
      <c r="T2" s="14">
        <v>15</v>
      </c>
      <c r="U2" s="58" t="s">
        <v>173</v>
      </c>
      <c r="V2" s="16" t="s">
        <v>169</v>
      </c>
      <c r="W2" s="16" t="s">
        <v>170</v>
      </c>
      <c r="X2" s="16" t="s">
        <v>2</v>
      </c>
      <c r="Y2" s="16" t="s">
        <v>171</v>
      </c>
      <c r="Z2" s="15" t="s">
        <v>172</v>
      </c>
      <c r="AA2" s="15" t="s">
        <v>6</v>
      </c>
      <c r="AB2" s="17"/>
      <c r="AC2" s="17"/>
      <c r="AD2" s="17"/>
      <c r="AE2" s="17"/>
      <c r="AF2" s="17"/>
    </row>
    <row r="3" spans="1:32" ht="25.5" hidden="1" x14ac:dyDescent="0.25">
      <c r="A3" s="92">
        <v>1</v>
      </c>
      <c r="B3" s="117" t="str">
        <f>VLOOKUP(E3,'[1]7-8'!$A$2:$G$150,5,FALSE)</f>
        <v>Лядов Данил Алексанрович</v>
      </c>
      <c r="C3" s="100" t="str">
        <f>VLOOKUP(E3,'[1]7-8'!$A$2:$G$150,7,FALSE)</f>
        <v>МБОУ "Гимназия №17"</v>
      </c>
      <c r="D3" s="105">
        <f>VLOOKUP(E3,'[1]7-8'!$A$2:$G$150,6,FALSE)</f>
        <v>8</v>
      </c>
      <c r="E3" s="62" t="s">
        <v>69</v>
      </c>
      <c r="F3" s="19">
        <v>2</v>
      </c>
      <c r="G3" s="20">
        <v>2</v>
      </c>
      <c r="H3" s="20">
        <v>1</v>
      </c>
      <c r="I3" s="20">
        <v>1</v>
      </c>
      <c r="J3" s="21">
        <v>2</v>
      </c>
      <c r="K3" s="22">
        <v>3</v>
      </c>
      <c r="L3" s="20">
        <v>4</v>
      </c>
      <c r="M3" s="20">
        <v>4</v>
      </c>
      <c r="N3" s="20">
        <v>2</v>
      </c>
      <c r="O3" s="23">
        <v>1</v>
      </c>
      <c r="P3" s="19">
        <v>35</v>
      </c>
      <c r="Q3" s="20">
        <v>235</v>
      </c>
      <c r="R3" s="20">
        <v>123</v>
      </c>
      <c r="S3" s="20">
        <v>235</v>
      </c>
      <c r="T3" s="23">
        <v>34</v>
      </c>
      <c r="U3" s="44">
        <f t="shared" ref="U3:U34" si="0">1*(SUM(IF(F3=$F$1,1,0),IF(G3=$G$1,1,0),IF(H3=$H$1,1,0),IF(I3=$I$1,1,0),IF(J3=$J$1,1,0))+2*SUM(IF(K3=$K$1,1,0),IF(L3=$L$1,1,0),IF(M3=$M$1,1,0),IF(N3=$N$1,1,0),IF(O3=$O$1,1,0))+3*SUM(IF(P3=$P$1,1,0),IF(Q3=$Q$1,1,0),IF(R3=$R$1,1,0),IF(S3=$S$1,1,0),IF(T3=$T$1,1,0)))</f>
        <v>15</v>
      </c>
      <c r="V3" s="71">
        <v>20</v>
      </c>
      <c r="W3" s="72">
        <v>15</v>
      </c>
      <c r="X3" s="72">
        <v>15</v>
      </c>
      <c r="Y3" s="73">
        <v>20</v>
      </c>
      <c r="Z3" s="74">
        <f t="shared" ref="Z3:Z34" si="1">SUM(V3:Y3)</f>
        <v>70</v>
      </c>
      <c r="AA3" s="74">
        <f t="shared" ref="AA3:AA34" si="2">U3+Z3</f>
        <v>85</v>
      </c>
    </row>
    <row r="4" spans="1:32" ht="25.5" x14ac:dyDescent="0.25">
      <c r="A4" s="93">
        <v>1</v>
      </c>
      <c r="B4" s="118" t="str">
        <f>VLOOKUP(E4,'[1]7-8'!$A$2:$G$150,5,FALSE)</f>
        <v>Гагарин Александр Александрович</v>
      </c>
      <c r="C4" s="101" t="str">
        <f>VLOOKUP(E4,'[1]7-8'!$A$2:$G$150,7,FALSE)</f>
        <v>МБОУ "Гимназия №17"</v>
      </c>
      <c r="D4" s="106">
        <f>VLOOKUP(E4,'[1]7-8'!$A$2:$G$150,6,FALSE)</f>
        <v>7</v>
      </c>
      <c r="E4" s="63" t="s">
        <v>52</v>
      </c>
      <c r="F4" s="24">
        <v>1</v>
      </c>
      <c r="G4" s="25">
        <v>2</v>
      </c>
      <c r="H4" s="25">
        <v>1</v>
      </c>
      <c r="I4" s="25">
        <v>1</v>
      </c>
      <c r="J4" s="26">
        <v>2</v>
      </c>
      <c r="K4" s="27">
        <v>3</v>
      </c>
      <c r="L4" s="25">
        <v>4</v>
      </c>
      <c r="M4" s="25">
        <v>4</v>
      </c>
      <c r="N4" s="25">
        <v>3</v>
      </c>
      <c r="O4" s="28">
        <v>1</v>
      </c>
      <c r="P4" s="24">
        <v>123</v>
      </c>
      <c r="Q4" s="25">
        <v>35</v>
      </c>
      <c r="R4" s="25">
        <v>134</v>
      </c>
      <c r="S4" s="25">
        <v>345</v>
      </c>
      <c r="T4" s="28">
        <v>134</v>
      </c>
      <c r="U4" s="59">
        <f t="shared" si="0"/>
        <v>9</v>
      </c>
      <c r="V4" s="70">
        <v>20</v>
      </c>
      <c r="W4" s="69">
        <v>15</v>
      </c>
      <c r="X4" s="69">
        <v>15</v>
      </c>
      <c r="Y4" s="75">
        <v>20</v>
      </c>
      <c r="Z4" s="76">
        <f t="shared" si="1"/>
        <v>70</v>
      </c>
      <c r="AA4" s="76">
        <f t="shared" si="2"/>
        <v>79</v>
      </c>
    </row>
    <row r="5" spans="1:32" hidden="1" x14ac:dyDescent="0.25">
      <c r="A5" s="93">
        <v>3</v>
      </c>
      <c r="B5" s="118" t="str">
        <f>VLOOKUP(E5,'[1]7-8'!$A$2:$G$150,5,FALSE)</f>
        <v>Новикова Марина Сергеевна</v>
      </c>
      <c r="C5" s="101" t="str">
        <f>VLOOKUP(E5,'[1]7-8'!$A$2:$G$150,7,FALSE)</f>
        <v>МАОУ "Гимназия №2"</v>
      </c>
      <c r="D5" s="106">
        <f>VLOOKUP(E5,'[1]7-8'!$A$2:$G$150,6,FALSE)</f>
        <v>8</v>
      </c>
      <c r="E5" s="63" t="s">
        <v>22</v>
      </c>
      <c r="F5" s="24">
        <v>2</v>
      </c>
      <c r="G5" s="25">
        <v>2</v>
      </c>
      <c r="H5" s="25">
        <v>1</v>
      </c>
      <c r="I5" s="25">
        <v>2</v>
      </c>
      <c r="J5" s="26">
        <v>2</v>
      </c>
      <c r="K5" s="27">
        <v>3</v>
      </c>
      <c r="L5" s="25">
        <v>4</v>
      </c>
      <c r="M5" s="25">
        <v>4</v>
      </c>
      <c r="N5" s="25">
        <v>2</v>
      </c>
      <c r="O5" s="28">
        <v>1</v>
      </c>
      <c r="P5" s="24">
        <v>1234</v>
      </c>
      <c r="Q5" s="25">
        <v>1235</v>
      </c>
      <c r="R5" s="25">
        <v>1234</v>
      </c>
      <c r="S5" s="25">
        <v>1345</v>
      </c>
      <c r="T5" s="28">
        <v>1234</v>
      </c>
      <c r="U5" s="59">
        <f t="shared" si="0"/>
        <v>22</v>
      </c>
      <c r="V5" s="70">
        <v>10</v>
      </c>
      <c r="W5" s="69">
        <v>15</v>
      </c>
      <c r="X5" s="69">
        <v>15</v>
      </c>
      <c r="Y5" s="75">
        <v>10</v>
      </c>
      <c r="Z5" s="76">
        <f t="shared" si="1"/>
        <v>50</v>
      </c>
      <c r="AA5" s="76">
        <f t="shared" si="2"/>
        <v>72</v>
      </c>
    </row>
    <row r="6" spans="1:32" ht="25.5" hidden="1" x14ac:dyDescent="0.25">
      <c r="A6" s="93">
        <v>4</v>
      </c>
      <c r="B6" s="118" t="str">
        <f>VLOOKUP(E6,'[1]7-8'!$A$2:$G$150,5,FALSE)</f>
        <v>Курочкин Герман Геннадьевич</v>
      </c>
      <c r="C6" s="101" t="str">
        <f>VLOOKUP(E6,'[1]7-8'!$A$2:$G$150,7,FALSE)</f>
        <v>МБОУ "Гимназия №17"</v>
      </c>
      <c r="D6" s="106">
        <f>VLOOKUP(E6,'[1]7-8'!$A$2:$G$150,6,FALSE)</f>
        <v>8</v>
      </c>
      <c r="E6" s="63" t="s">
        <v>65</v>
      </c>
      <c r="F6" s="24">
        <v>2</v>
      </c>
      <c r="G6" s="25">
        <v>2</v>
      </c>
      <c r="H6" s="25">
        <v>1</v>
      </c>
      <c r="I6" s="25">
        <v>1</v>
      </c>
      <c r="J6" s="26">
        <v>2</v>
      </c>
      <c r="K6" s="27">
        <v>3</v>
      </c>
      <c r="L6" s="25">
        <v>3</v>
      </c>
      <c r="M6" s="25">
        <v>4</v>
      </c>
      <c r="N6" s="25">
        <v>4</v>
      </c>
      <c r="O6" s="28">
        <v>1</v>
      </c>
      <c r="P6" s="24">
        <v>34</v>
      </c>
      <c r="Q6" s="25">
        <v>235</v>
      </c>
      <c r="R6" s="25">
        <v>23</v>
      </c>
      <c r="S6" s="25">
        <v>234</v>
      </c>
      <c r="T6" s="28">
        <v>134</v>
      </c>
      <c r="U6" s="59">
        <f t="shared" si="0"/>
        <v>12</v>
      </c>
      <c r="V6" s="70">
        <v>10</v>
      </c>
      <c r="W6" s="69">
        <v>15</v>
      </c>
      <c r="X6" s="69">
        <v>13</v>
      </c>
      <c r="Y6" s="75">
        <v>20</v>
      </c>
      <c r="Z6" s="76">
        <f t="shared" si="1"/>
        <v>58</v>
      </c>
      <c r="AA6" s="76">
        <f t="shared" si="2"/>
        <v>70</v>
      </c>
    </row>
    <row r="7" spans="1:32" hidden="1" x14ac:dyDescent="0.25">
      <c r="A7" s="93">
        <v>5</v>
      </c>
      <c r="B7" s="118" t="str">
        <f>VLOOKUP(E7,'[1]7-8'!$A$2:$G$150,5,FALSE)</f>
        <v>Муромский Артем Евгеньевич</v>
      </c>
      <c r="C7" s="101" t="str">
        <f>VLOOKUP(E7,'[1]7-8'!$A$2:$G$150,7,FALSE)</f>
        <v>МАОУ "Лицей №10"</v>
      </c>
      <c r="D7" s="106">
        <f>VLOOKUP(E7,'[1]7-8'!$A$2:$G$150,6,FALSE)</f>
        <v>8</v>
      </c>
      <c r="E7" s="63" t="s">
        <v>25</v>
      </c>
      <c r="F7" s="24">
        <v>2</v>
      </c>
      <c r="G7" s="25">
        <v>2</v>
      </c>
      <c r="H7" s="25">
        <v>1</v>
      </c>
      <c r="I7" s="25">
        <v>1</v>
      </c>
      <c r="J7" s="26">
        <v>2</v>
      </c>
      <c r="K7" s="27">
        <v>3</v>
      </c>
      <c r="L7" s="25">
        <v>2</v>
      </c>
      <c r="M7" s="25">
        <v>4</v>
      </c>
      <c r="N7" s="25">
        <v>3</v>
      </c>
      <c r="O7" s="28">
        <v>1</v>
      </c>
      <c r="P7" s="24">
        <v>12</v>
      </c>
      <c r="Q7" s="25">
        <v>123</v>
      </c>
      <c r="R7" s="25">
        <v>1234</v>
      </c>
      <c r="S7" s="25">
        <v>235</v>
      </c>
      <c r="T7" s="28">
        <v>23</v>
      </c>
      <c r="U7" s="59">
        <f t="shared" si="0"/>
        <v>16</v>
      </c>
      <c r="V7" s="70">
        <v>20</v>
      </c>
      <c r="W7" s="69">
        <v>15</v>
      </c>
      <c r="X7" s="69">
        <v>15</v>
      </c>
      <c r="Y7" s="75">
        <v>0</v>
      </c>
      <c r="Z7" s="76">
        <f t="shared" si="1"/>
        <v>50</v>
      </c>
      <c r="AA7" s="76">
        <f t="shared" si="2"/>
        <v>66</v>
      </c>
    </row>
    <row r="8" spans="1:32" ht="25.5" hidden="1" x14ac:dyDescent="0.25">
      <c r="A8" s="93">
        <v>6</v>
      </c>
      <c r="B8" s="118" t="str">
        <f>VLOOKUP(E8,'[1]7-8'!$A$2:$G$150,5,FALSE)</f>
        <v>Титов Иван Антонович</v>
      </c>
      <c r="C8" s="101" t="str">
        <f>VLOOKUP(E8,'[1]7-8'!$A$2:$G$150,7,FALSE)</f>
        <v>МБОУ "Гимназия №17"</v>
      </c>
      <c r="D8" s="106">
        <f>VLOOKUP(E8,'[1]7-8'!$A$2:$G$150,6,FALSE)</f>
        <v>8</v>
      </c>
      <c r="E8" s="63" t="s">
        <v>75</v>
      </c>
      <c r="F8" s="24">
        <v>1</v>
      </c>
      <c r="G8" s="25">
        <v>2</v>
      </c>
      <c r="H8" s="25">
        <v>1</v>
      </c>
      <c r="I8" s="25">
        <v>1</v>
      </c>
      <c r="J8" s="26">
        <v>2</v>
      </c>
      <c r="K8" s="27">
        <v>3</v>
      </c>
      <c r="L8" s="25">
        <v>4</v>
      </c>
      <c r="M8" s="25">
        <v>4</v>
      </c>
      <c r="N8" s="25">
        <v>1</v>
      </c>
      <c r="O8" s="28">
        <v>3</v>
      </c>
      <c r="P8" s="24">
        <v>125</v>
      </c>
      <c r="Q8" s="25">
        <v>235</v>
      </c>
      <c r="R8" s="25">
        <v>123</v>
      </c>
      <c r="S8" s="25">
        <v>2345</v>
      </c>
      <c r="T8" s="28">
        <v>123</v>
      </c>
      <c r="U8" s="59">
        <f t="shared" si="0"/>
        <v>7</v>
      </c>
      <c r="V8" s="70">
        <v>8</v>
      </c>
      <c r="W8" s="69">
        <v>15</v>
      </c>
      <c r="X8" s="69">
        <v>13</v>
      </c>
      <c r="Y8" s="75">
        <v>20</v>
      </c>
      <c r="Z8" s="76">
        <f t="shared" si="1"/>
        <v>56</v>
      </c>
      <c r="AA8" s="76">
        <f t="shared" si="2"/>
        <v>63</v>
      </c>
    </row>
    <row r="9" spans="1:32" ht="25.5" hidden="1" x14ac:dyDescent="0.25">
      <c r="A9" s="93">
        <v>7</v>
      </c>
      <c r="B9" s="118" t="str">
        <f>VLOOKUP(E9,'[1]7-8'!$A$2:$G$150,5,FALSE)</f>
        <v>Безусова Людмила Андреевна</v>
      </c>
      <c r="C9" s="101" t="str">
        <f>VLOOKUP(E9,'[1]7-8'!$A$2:$G$150,7,FALSE)</f>
        <v>МБОУ "Гимназия №17"</v>
      </c>
      <c r="D9" s="106">
        <f>VLOOKUP(E9,'[1]7-8'!$A$2:$G$150,6,FALSE)</f>
        <v>8</v>
      </c>
      <c r="E9" s="63" t="s">
        <v>19</v>
      </c>
      <c r="F9" s="24">
        <v>2</v>
      </c>
      <c r="G9" s="25">
        <v>2</v>
      </c>
      <c r="H9" s="25">
        <v>1</v>
      </c>
      <c r="I9" s="25">
        <v>1</v>
      </c>
      <c r="J9" s="26">
        <v>2</v>
      </c>
      <c r="K9" s="27">
        <v>3</v>
      </c>
      <c r="L9" s="25">
        <v>4</v>
      </c>
      <c r="M9" s="25">
        <v>4</v>
      </c>
      <c r="N9" s="25">
        <v>2</v>
      </c>
      <c r="O9" s="28">
        <v>1</v>
      </c>
      <c r="P9" s="24">
        <v>4</v>
      </c>
      <c r="Q9" s="25">
        <v>135</v>
      </c>
      <c r="R9" s="25">
        <v>1234</v>
      </c>
      <c r="S9" s="25">
        <v>235</v>
      </c>
      <c r="T9" s="28">
        <v>123</v>
      </c>
      <c r="U9" s="59">
        <f t="shared" si="0"/>
        <v>18</v>
      </c>
      <c r="V9" s="70">
        <v>0</v>
      </c>
      <c r="W9" s="69">
        <v>15</v>
      </c>
      <c r="X9" s="69">
        <v>14</v>
      </c>
      <c r="Y9" s="75">
        <v>15</v>
      </c>
      <c r="Z9" s="76">
        <f t="shared" si="1"/>
        <v>44</v>
      </c>
      <c r="AA9" s="76">
        <f t="shared" si="2"/>
        <v>62</v>
      </c>
    </row>
    <row r="10" spans="1:32" hidden="1" x14ac:dyDescent="0.25">
      <c r="A10" s="93">
        <v>8</v>
      </c>
      <c r="B10" s="119" t="str">
        <f>VLOOKUP(E10,'[1]7-8'!$A$2:$G$150,5,FALSE)</f>
        <v>Онучин Василий Александрович</v>
      </c>
      <c r="C10" s="101" t="str">
        <f>VLOOKUP(E10,'[1]7-8'!$A$2:$G$150,7,FALSE)</f>
        <v>МАОУ "Лицей №4"</v>
      </c>
      <c r="D10" s="106">
        <f>VLOOKUP(E10,'[1]7-8'!$A$2:$G$150,6,FALSE)</f>
        <v>8</v>
      </c>
      <c r="E10" s="63" t="s">
        <v>21</v>
      </c>
      <c r="F10" s="24">
        <v>1</v>
      </c>
      <c r="G10" s="25">
        <v>2</v>
      </c>
      <c r="H10" s="25">
        <v>1</v>
      </c>
      <c r="I10" s="25">
        <v>1</v>
      </c>
      <c r="J10" s="26">
        <v>2</v>
      </c>
      <c r="K10" s="27">
        <v>3</v>
      </c>
      <c r="L10" s="25">
        <v>3</v>
      </c>
      <c r="M10" s="25">
        <v>4</v>
      </c>
      <c r="N10" s="25">
        <v>1</v>
      </c>
      <c r="O10" s="28">
        <v>1</v>
      </c>
      <c r="P10" s="24">
        <v>3</v>
      </c>
      <c r="Q10" s="25">
        <v>135</v>
      </c>
      <c r="R10" s="25">
        <v>1234</v>
      </c>
      <c r="S10" s="25">
        <v>34</v>
      </c>
      <c r="T10" s="28">
        <v>123</v>
      </c>
      <c r="U10" s="59">
        <f t="shared" si="0"/>
        <v>14</v>
      </c>
      <c r="V10" s="70">
        <v>20</v>
      </c>
      <c r="W10" s="69">
        <v>15</v>
      </c>
      <c r="X10" s="69">
        <v>13</v>
      </c>
      <c r="Y10" s="75">
        <v>0</v>
      </c>
      <c r="Z10" s="76">
        <f t="shared" si="1"/>
        <v>48</v>
      </c>
      <c r="AA10" s="76">
        <f t="shared" si="2"/>
        <v>62</v>
      </c>
    </row>
    <row r="11" spans="1:32" hidden="1" x14ac:dyDescent="0.25">
      <c r="A11" s="93">
        <v>9</v>
      </c>
      <c r="B11" s="119" t="str">
        <f>VLOOKUP(E11,'[1]7-8'!$A$2:$G$150,5,FALSE)</f>
        <v>Каткова Анна Игоревна</v>
      </c>
      <c r="C11" s="101" t="str">
        <f>VLOOKUP(E11,'[1]7-8'!$A$2:$G$150,7,FALSE)</f>
        <v>МАОУ "Лицей №10"</v>
      </c>
      <c r="D11" s="106">
        <f>VLOOKUP(E11,'[1]7-8'!$A$2:$G$150,6,FALSE)</f>
        <v>8</v>
      </c>
      <c r="E11" s="63" t="s">
        <v>59</v>
      </c>
      <c r="F11" s="24">
        <v>1</v>
      </c>
      <c r="G11" s="25">
        <v>2</v>
      </c>
      <c r="H11" s="25">
        <v>1</v>
      </c>
      <c r="I11" s="25">
        <v>1</v>
      </c>
      <c r="J11" s="26">
        <v>2</v>
      </c>
      <c r="K11" s="27">
        <v>3</v>
      </c>
      <c r="L11" s="25">
        <v>4</v>
      </c>
      <c r="M11" s="25">
        <v>4</v>
      </c>
      <c r="N11" s="25">
        <v>1</v>
      </c>
      <c r="O11" s="28">
        <v>1</v>
      </c>
      <c r="P11" s="24">
        <v>123</v>
      </c>
      <c r="Q11" s="25">
        <v>123</v>
      </c>
      <c r="R11" s="25">
        <v>134</v>
      </c>
      <c r="S11" s="25">
        <v>1245</v>
      </c>
      <c r="T11" s="28">
        <v>1234</v>
      </c>
      <c r="U11" s="59">
        <f t="shared" si="0"/>
        <v>12</v>
      </c>
      <c r="V11" s="70">
        <v>10</v>
      </c>
      <c r="W11" s="69">
        <v>15</v>
      </c>
      <c r="X11" s="69">
        <v>15</v>
      </c>
      <c r="Y11" s="75">
        <v>10</v>
      </c>
      <c r="Z11" s="76">
        <f t="shared" si="1"/>
        <v>50</v>
      </c>
      <c r="AA11" s="76">
        <f t="shared" si="2"/>
        <v>62</v>
      </c>
    </row>
    <row r="12" spans="1:32" hidden="1" x14ac:dyDescent="0.25">
      <c r="A12" s="93">
        <v>10</v>
      </c>
      <c r="B12" s="119" t="str">
        <f>VLOOKUP(E12,'[1]7-8'!$A$2:$G$150,5,FALSE)</f>
        <v>Коробейникова Татьяна Игоревна</v>
      </c>
      <c r="C12" s="101" t="str">
        <f>VLOOKUP(E12,'[1]7-8'!$A$2:$G$150,7,FALSE)</f>
        <v>МАОУ "Лицей №10"</v>
      </c>
      <c r="D12" s="106">
        <f>VLOOKUP(E12,'[1]7-8'!$A$2:$G$150,6,FALSE)</f>
        <v>8</v>
      </c>
      <c r="E12" s="63" t="s">
        <v>60</v>
      </c>
      <c r="F12" s="24">
        <v>1</v>
      </c>
      <c r="G12" s="25">
        <v>2</v>
      </c>
      <c r="H12" s="25">
        <v>1</v>
      </c>
      <c r="I12" s="25">
        <v>1</v>
      </c>
      <c r="J12" s="26">
        <v>2</v>
      </c>
      <c r="K12" s="27">
        <v>3</v>
      </c>
      <c r="L12" s="25">
        <v>4</v>
      </c>
      <c r="M12" s="25">
        <v>4</v>
      </c>
      <c r="N12" s="25">
        <v>1</v>
      </c>
      <c r="O12" s="28">
        <v>1</v>
      </c>
      <c r="P12" s="24">
        <v>123</v>
      </c>
      <c r="Q12" s="25">
        <v>123</v>
      </c>
      <c r="R12" s="25">
        <v>134</v>
      </c>
      <c r="S12" s="25">
        <v>2345</v>
      </c>
      <c r="T12" s="28">
        <v>123</v>
      </c>
      <c r="U12" s="59">
        <f t="shared" si="0"/>
        <v>9</v>
      </c>
      <c r="V12" s="70">
        <v>0</v>
      </c>
      <c r="W12" s="69">
        <v>15</v>
      </c>
      <c r="X12" s="69">
        <v>15</v>
      </c>
      <c r="Y12" s="75">
        <v>20</v>
      </c>
      <c r="Z12" s="76">
        <f t="shared" si="1"/>
        <v>50</v>
      </c>
      <c r="AA12" s="76">
        <f t="shared" si="2"/>
        <v>59</v>
      </c>
    </row>
    <row r="13" spans="1:32" ht="25.5" hidden="1" x14ac:dyDescent="0.25">
      <c r="A13" s="93">
        <v>11</v>
      </c>
      <c r="B13" s="119" t="str">
        <f>VLOOKUP(E13,'[1]7-8'!$A$2:$G$150,5,FALSE)</f>
        <v>Перелыгина Вера Алексеевна</v>
      </c>
      <c r="C13" s="101" t="str">
        <f>VLOOKUP(E13,'[1]7-8'!$A$2:$G$150,7,FALSE)</f>
        <v>МБОУ "Гимназия №17"</v>
      </c>
      <c r="D13" s="106">
        <f>VLOOKUP(E13,'[1]7-8'!$A$2:$G$150,6,FALSE)</f>
        <v>8</v>
      </c>
      <c r="E13" s="63" t="s">
        <v>82</v>
      </c>
      <c r="F13" s="24">
        <v>1</v>
      </c>
      <c r="G13" s="25">
        <v>2</v>
      </c>
      <c r="H13" s="25">
        <v>1</v>
      </c>
      <c r="I13" s="25">
        <v>1</v>
      </c>
      <c r="J13" s="26">
        <v>2</v>
      </c>
      <c r="K13" s="27">
        <v>3</v>
      </c>
      <c r="L13" s="25">
        <v>4</v>
      </c>
      <c r="M13" s="25">
        <v>4</v>
      </c>
      <c r="N13" s="25">
        <v>1</v>
      </c>
      <c r="O13" s="28">
        <v>2</v>
      </c>
      <c r="P13" s="24">
        <v>34</v>
      </c>
      <c r="Q13" s="25">
        <v>14</v>
      </c>
      <c r="R13" s="25">
        <v>134</v>
      </c>
      <c r="S13" s="25">
        <v>123</v>
      </c>
      <c r="T13" s="28">
        <v>23</v>
      </c>
      <c r="U13" s="59">
        <f t="shared" si="0"/>
        <v>7</v>
      </c>
      <c r="V13" s="70"/>
      <c r="W13" s="69">
        <v>15</v>
      </c>
      <c r="X13" s="69">
        <v>15</v>
      </c>
      <c r="Y13" s="75">
        <v>20</v>
      </c>
      <c r="Z13" s="76">
        <f t="shared" si="1"/>
        <v>50</v>
      </c>
      <c r="AA13" s="76">
        <f t="shared" si="2"/>
        <v>57</v>
      </c>
    </row>
    <row r="14" spans="1:32" ht="25.5" hidden="1" x14ac:dyDescent="0.25">
      <c r="A14" s="93">
        <v>12</v>
      </c>
      <c r="B14" s="119" t="str">
        <f>VLOOKUP(E14,'[1]7-8'!$A$2:$G$150,5,FALSE)</f>
        <v>Черепанова Анастасия Александровна</v>
      </c>
      <c r="C14" s="101" t="str">
        <f>VLOOKUP(E14,'[1]7-8'!$A$2:$G$150,7,FALSE)</f>
        <v>МБОУ "Гимназия №17"</v>
      </c>
      <c r="D14" s="106">
        <f>VLOOKUP(E14,'[1]7-8'!$A$2:$G$150,6,FALSE)</f>
        <v>8</v>
      </c>
      <c r="E14" s="63" t="s">
        <v>10</v>
      </c>
      <c r="F14" s="24">
        <v>2</v>
      </c>
      <c r="G14" s="25">
        <v>2</v>
      </c>
      <c r="H14" s="25">
        <v>1</v>
      </c>
      <c r="I14" s="25">
        <v>1</v>
      </c>
      <c r="J14" s="26">
        <v>2</v>
      </c>
      <c r="K14" s="27">
        <v>3</v>
      </c>
      <c r="L14" s="25">
        <v>4</v>
      </c>
      <c r="M14" s="25">
        <v>4</v>
      </c>
      <c r="N14" s="25">
        <v>2</v>
      </c>
      <c r="O14" s="28">
        <v>1</v>
      </c>
      <c r="P14" s="24">
        <v>123</v>
      </c>
      <c r="Q14" s="25">
        <v>12</v>
      </c>
      <c r="R14" s="25">
        <v>1234</v>
      </c>
      <c r="S14" s="25">
        <v>23</v>
      </c>
      <c r="T14" s="28">
        <v>123</v>
      </c>
      <c r="U14" s="59">
        <f t="shared" si="0"/>
        <v>15</v>
      </c>
      <c r="V14" s="70">
        <v>0</v>
      </c>
      <c r="W14" s="69">
        <v>15</v>
      </c>
      <c r="X14" s="69">
        <v>14</v>
      </c>
      <c r="Y14" s="75">
        <v>10</v>
      </c>
      <c r="Z14" s="76">
        <f t="shared" si="1"/>
        <v>39</v>
      </c>
      <c r="AA14" s="76">
        <f t="shared" si="2"/>
        <v>54</v>
      </c>
    </row>
    <row r="15" spans="1:32" hidden="1" x14ac:dyDescent="0.25">
      <c r="A15" s="93">
        <v>13</v>
      </c>
      <c r="B15" s="119" t="str">
        <f>VLOOKUP(E15,'[1]7-8'!$A$2:$G$150,5,FALSE)</f>
        <v>Полыгалова Ангелина Сергеевна</v>
      </c>
      <c r="C15" s="101" t="str">
        <f>VLOOKUP(E15,'[1]7-8'!$A$2:$G$150,7,FALSE)</f>
        <v>МАОУ "СОШ №145"</v>
      </c>
      <c r="D15" s="106">
        <f>VLOOKUP(E15,'[1]7-8'!$A$2:$G$150,6,FALSE)</f>
        <v>8</v>
      </c>
      <c r="E15" s="63" t="s">
        <v>61</v>
      </c>
      <c r="F15" s="24">
        <v>2</v>
      </c>
      <c r="G15" s="25">
        <v>2</v>
      </c>
      <c r="H15" s="25">
        <v>1</v>
      </c>
      <c r="I15" s="25">
        <v>1</v>
      </c>
      <c r="J15" s="26">
        <v>2</v>
      </c>
      <c r="K15" s="27">
        <v>3</v>
      </c>
      <c r="L15" s="25">
        <v>3</v>
      </c>
      <c r="M15" s="25">
        <v>4</v>
      </c>
      <c r="N15" s="25">
        <v>2</v>
      </c>
      <c r="O15" s="28">
        <v>1</v>
      </c>
      <c r="P15" s="24">
        <v>1234</v>
      </c>
      <c r="Q15" s="25">
        <v>1235</v>
      </c>
      <c r="R15" s="25">
        <v>1234</v>
      </c>
      <c r="S15" s="25">
        <v>234</v>
      </c>
      <c r="T15" s="28">
        <v>123</v>
      </c>
      <c r="U15" s="59">
        <f t="shared" si="0"/>
        <v>20</v>
      </c>
      <c r="V15" s="70"/>
      <c r="W15" s="69">
        <v>14</v>
      </c>
      <c r="X15" s="69">
        <v>10</v>
      </c>
      <c r="Y15" s="75">
        <v>5</v>
      </c>
      <c r="Z15" s="76">
        <f t="shared" si="1"/>
        <v>29</v>
      </c>
      <c r="AA15" s="76">
        <f t="shared" si="2"/>
        <v>49</v>
      </c>
    </row>
    <row r="16" spans="1:32" ht="25.5" hidden="1" x14ac:dyDescent="0.25">
      <c r="A16" s="93">
        <v>14</v>
      </c>
      <c r="B16" s="119" t="str">
        <f>VLOOKUP(E16,'[1]7-8'!$A$2:$G$150,5,FALSE)</f>
        <v>Дмитриев Арсений Алексеевич</v>
      </c>
      <c r="C16" s="101" t="str">
        <f>VLOOKUP(E16,'[1]7-8'!$A$2:$G$150,7,FALSE)</f>
        <v>МБОУ "Гимназия №17"</v>
      </c>
      <c r="D16" s="106">
        <f>VLOOKUP(E16,'[1]7-8'!$A$2:$G$150,6,FALSE)</f>
        <v>8</v>
      </c>
      <c r="E16" s="63" t="s">
        <v>33</v>
      </c>
      <c r="F16" s="24">
        <v>1</v>
      </c>
      <c r="G16" s="25">
        <v>2</v>
      </c>
      <c r="H16" s="25">
        <v>1</v>
      </c>
      <c r="I16" s="25">
        <v>1</v>
      </c>
      <c r="J16" s="26">
        <v>2</v>
      </c>
      <c r="K16" s="27">
        <v>3</v>
      </c>
      <c r="L16" s="25">
        <v>2</v>
      </c>
      <c r="M16" s="25">
        <v>4</v>
      </c>
      <c r="N16" s="25">
        <v>1</v>
      </c>
      <c r="O16" s="28">
        <v>1</v>
      </c>
      <c r="P16" s="24">
        <v>4</v>
      </c>
      <c r="Q16" s="25">
        <v>1235</v>
      </c>
      <c r="R16" s="25">
        <v>123</v>
      </c>
      <c r="S16" s="25">
        <v>1234</v>
      </c>
      <c r="T16" s="28">
        <v>123</v>
      </c>
      <c r="U16" s="59">
        <f t="shared" si="0"/>
        <v>12</v>
      </c>
      <c r="V16" s="70">
        <v>10</v>
      </c>
      <c r="W16" s="69">
        <v>10</v>
      </c>
      <c r="X16" s="69">
        <v>15</v>
      </c>
      <c r="Y16" s="75">
        <v>0</v>
      </c>
      <c r="Z16" s="76">
        <f t="shared" si="1"/>
        <v>35</v>
      </c>
      <c r="AA16" s="76">
        <f t="shared" si="2"/>
        <v>47</v>
      </c>
    </row>
    <row r="17" spans="1:27" x14ac:dyDescent="0.25">
      <c r="A17" s="93">
        <v>2</v>
      </c>
      <c r="B17" s="118" t="str">
        <f>VLOOKUP(E17,'[1]7-8'!$A$2:$G$150,5,FALSE)</f>
        <v>Шестаков Максим Дмитриевич</v>
      </c>
      <c r="C17" s="101" t="str">
        <f>VLOOKUP(E17,'[1]7-8'!$A$2:$G$150,7,FALSE)</f>
        <v>МАОУ "Гимназия №2"</v>
      </c>
      <c r="D17" s="106">
        <f>VLOOKUP(E17,'[1]7-8'!$A$2:$G$150,6,FALSE)</f>
        <v>7</v>
      </c>
      <c r="E17" s="63" t="s">
        <v>41</v>
      </c>
      <c r="F17" s="24">
        <v>2</v>
      </c>
      <c r="G17" s="25">
        <v>2</v>
      </c>
      <c r="H17" s="25">
        <v>1</v>
      </c>
      <c r="I17" s="25">
        <v>1</v>
      </c>
      <c r="J17" s="26">
        <v>2</v>
      </c>
      <c r="K17" s="27">
        <v>3</v>
      </c>
      <c r="L17" s="25">
        <v>2</v>
      </c>
      <c r="M17" s="25">
        <v>4</v>
      </c>
      <c r="N17" s="25">
        <v>2</v>
      </c>
      <c r="O17" s="28">
        <v>4</v>
      </c>
      <c r="P17" s="24">
        <v>23</v>
      </c>
      <c r="Q17" s="25">
        <v>235</v>
      </c>
      <c r="R17" s="25">
        <v>1234</v>
      </c>
      <c r="S17" s="25">
        <v>345</v>
      </c>
      <c r="T17" s="28">
        <v>23</v>
      </c>
      <c r="U17" s="59">
        <f t="shared" si="0"/>
        <v>16</v>
      </c>
      <c r="V17" s="70"/>
      <c r="W17" s="69">
        <v>15</v>
      </c>
      <c r="X17" s="69">
        <v>15</v>
      </c>
      <c r="Y17" s="75"/>
      <c r="Z17" s="76">
        <f t="shared" si="1"/>
        <v>30</v>
      </c>
      <c r="AA17" s="76">
        <f t="shared" si="2"/>
        <v>46</v>
      </c>
    </row>
    <row r="18" spans="1:27" ht="25.5" x14ac:dyDescent="0.25">
      <c r="A18" s="93">
        <v>3</v>
      </c>
      <c r="B18" s="118" t="str">
        <f>VLOOKUP(E18,'[1]7-8'!$A$2:$G$150,5,FALSE)</f>
        <v>Леготкин Глеб Сергеевич</v>
      </c>
      <c r="C18" s="101" t="str">
        <f>VLOOKUP(E18,'[1]7-8'!$A$2:$G$150,7,FALSE)</f>
        <v>МБОУ "Гимназия №17"</v>
      </c>
      <c r="D18" s="106">
        <f>VLOOKUP(E18,'[1]7-8'!$A$2:$G$150,6,FALSE)</f>
        <v>7</v>
      </c>
      <c r="E18" s="63" t="s">
        <v>71</v>
      </c>
      <c r="F18" s="24">
        <v>1</v>
      </c>
      <c r="G18" s="25">
        <v>2</v>
      </c>
      <c r="H18" s="25">
        <v>1</v>
      </c>
      <c r="I18" s="25">
        <v>2</v>
      </c>
      <c r="J18" s="26">
        <v>2</v>
      </c>
      <c r="K18" s="27">
        <v>3</v>
      </c>
      <c r="L18" s="25">
        <v>3</v>
      </c>
      <c r="M18" s="25">
        <v>4</v>
      </c>
      <c r="N18" s="25">
        <v>1</v>
      </c>
      <c r="O18" s="28">
        <v>3</v>
      </c>
      <c r="P18" s="24">
        <v>23</v>
      </c>
      <c r="Q18" s="25">
        <v>235</v>
      </c>
      <c r="R18" s="25">
        <v>14</v>
      </c>
      <c r="S18" s="25">
        <v>34</v>
      </c>
      <c r="T18" s="28">
        <v>123</v>
      </c>
      <c r="U18" s="59">
        <f t="shared" si="0"/>
        <v>13</v>
      </c>
      <c r="V18" s="70">
        <v>10</v>
      </c>
      <c r="W18" s="69">
        <v>0</v>
      </c>
      <c r="X18" s="69">
        <v>2</v>
      </c>
      <c r="Y18" s="75">
        <v>20</v>
      </c>
      <c r="Z18" s="76">
        <f t="shared" si="1"/>
        <v>32</v>
      </c>
      <c r="AA18" s="76">
        <f t="shared" si="2"/>
        <v>45</v>
      </c>
    </row>
    <row r="19" spans="1:27" hidden="1" x14ac:dyDescent="0.25">
      <c r="A19" s="93">
        <v>17</v>
      </c>
      <c r="B19" s="119" t="str">
        <f>VLOOKUP(E19,'[1]7-8'!$A$2:$G$150,5,FALSE)</f>
        <v>Мосина Ксения Сергеевна</v>
      </c>
      <c r="C19" s="101" t="str">
        <f>VLOOKUP(E19,'[1]7-8'!$A$2:$G$150,7,FALSE)</f>
        <v>МАОУ "Гимназия №2"</v>
      </c>
      <c r="D19" s="106">
        <f>VLOOKUP(E19,'[1]7-8'!$A$2:$G$150,6,FALSE)</f>
        <v>8</v>
      </c>
      <c r="E19" s="63" t="s">
        <v>27</v>
      </c>
      <c r="F19" s="24">
        <v>2</v>
      </c>
      <c r="G19" s="25">
        <v>1</v>
      </c>
      <c r="H19" s="25">
        <v>1</v>
      </c>
      <c r="I19" s="25">
        <v>2</v>
      </c>
      <c r="J19" s="26">
        <v>2</v>
      </c>
      <c r="K19" s="27">
        <v>3</v>
      </c>
      <c r="L19" s="25">
        <v>3</v>
      </c>
      <c r="M19" s="25">
        <v>4</v>
      </c>
      <c r="N19" s="25">
        <v>2</v>
      </c>
      <c r="O19" s="28">
        <v>1</v>
      </c>
      <c r="P19" s="24">
        <v>125</v>
      </c>
      <c r="Q19" s="25">
        <v>135</v>
      </c>
      <c r="R19" s="25">
        <v>234</v>
      </c>
      <c r="S19" s="25">
        <v>134</v>
      </c>
      <c r="T19" s="28">
        <v>23</v>
      </c>
      <c r="U19" s="59">
        <f t="shared" si="0"/>
        <v>14</v>
      </c>
      <c r="V19" s="70">
        <v>0</v>
      </c>
      <c r="W19" s="69">
        <v>15</v>
      </c>
      <c r="X19" s="69">
        <v>15</v>
      </c>
      <c r="Y19" s="75"/>
      <c r="Z19" s="76">
        <f t="shared" si="1"/>
        <v>30</v>
      </c>
      <c r="AA19" s="76">
        <f t="shared" si="2"/>
        <v>44</v>
      </c>
    </row>
    <row r="20" spans="1:27" ht="25.5" hidden="1" x14ac:dyDescent="0.25">
      <c r="A20" s="93">
        <v>18</v>
      </c>
      <c r="B20" s="119" t="str">
        <f>VLOOKUP(E20,'[1]7-8'!$A$2:$G$150,5,FALSE)</f>
        <v>Замятина Юлия Александровна</v>
      </c>
      <c r="C20" s="101" t="str">
        <f>VLOOKUP(E20,'[1]7-8'!$A$2:$G$150,7,FALSE)</f>
        <v>МБОУ "Гимназия №17"</v>
      </c>
      <c r="D20" s="106">
        <f>VLOOKUP(E20,'[1]7-8'!$A$2:$G$150,6,FALSE)</f>
        <v>8</v>
      </c>
      <c r="E20" s="63" t="s">
        <v>35</v>
      </c>
      <c r="F20" s="24">
        <v>1</v>
      </c>
      <c r="G20" s="25">
        <v>2</v>
      </c>
      <c r="H20" s="25">
        <v>1</v>
      </c>
      <c r="I20" s="25">
        <v>1</v>
      </c>
      <c r="J20" s="26">
        <v>2</v>
      </c>
      <c r="K20" s="27">
        <v>3</v>
      </c>
      <c r="L20" s="25">
        <v>4</v>
      </c>
      <c r="M20" s="25">
        <v>4</v>
      </c>
      <c r="N20" s="25">
        <v>1</v>
      </c>
      <c r="O20" s="28">
        <v>3</v>
      </c>
      <c r="P20" s="24">
        <v>23</v>
      </c>
      <c r="Q20" s="25">
        <v>124</v>
      </c>
      <c r="R20" s="25">
        <v>1234</v>
      </c>
      <c r="S20" s="25">
        <v>345</v>
      </c>
      <c r="T20" s="28">
        <v>1234</v>
      </c>
      <c r="U20" s="59">
        <f t="shared" si="0"/>
        <v>16</v>
      </c>
      <c r="V20" s="70"/>
      <c r="W20" s="69">
        <v>15</v>
      </c>
      <c r="X20" s="69">
        <v>13</v>
      </c>
      <c r="Y20" s="75"/>
      <c r="Z20" s="76">
        <f t="shared" si="1"/>
        <v>28</v>
      </c>
      <c r="AA20" s="76">
        <f t="shared" si="2"/>
        <v>44</v>
      </c>
    </row>
    <row r="21" spans="1:27" hidden="1" x14ac:dyDescent="0.25">
      <c r="A21" s="93">
        <v>19</v>
      </c>
      <c r="B21" s="119" t="str">
        <f>VLOOKUP(E21,'[1]7-8'!$A$2:$G$150,5,FALSE)</f>
        <v>Кузин Роман Салаватович</v>
      </c>
      <c r="C21" s="101" t="str">
        <f>VLOOKUP(E21,'[1]7-8'!$A$2:$G$150,7,FALSE)</f>
        <v>МАОУ "Гимназия №2"</v>
      </c>
      <c r="D21" s="106">
        <f>VLOOKUP(E21,'[1]7-8'!$A$2:$G$150,6,FALSE)</f>
        <v>8</v>
      </c>
      <c r="E21" s="63" t="s">
        <v>64</v>
      </c>
      <c r="F21" s="24">
        <v>1</v>
      </c>
      <c r="G21" s="25">
        <v>2</v>
      </c>
      <c r="H21" s="25">
        <v>1</v>
      </c>
      <c r="I21" s="25">
        <v>2</v>
      </c>
      <c r="J21" s="26">
        <v>2</v>
      </c>
      <c r="K21" s="27">
        <v>3</v>
      </c>
      <c r="L21" s="25">
        <v>2</v>
      </c>
      <c r="M21" s="25">
        <v>4</v>
      </c>
      <c r="N21" s="25">
        <v>1</v>
      </c>
      <c r="O21" s="28">
        <v>1</v>
      </c>
      <c r="P21" s="24">
        <v>34</v>
      </c>
      <c r="Q21" s="25">
        <v>23</v>
      </c>
      <c r="R21" s="25">
        <v>12</v>
      </c>
      <c r="S21" s="25">
        <v>13</v>
      </c>
      <c r="T21" s="28">
        <v>12</v>
      </c>
      <c r="U21" s="59">
        <f t="shared" si="0"/>
        <v>10</v>
      </c>
      <c r="V21" s="70">
        <v>5</v>
      </c>
      <c r="W21" s="69">
        <v>15</v>
      </c>
      <c r="X21" s="69">
        <v>14</v>
      </c>
      <c r="Y21" s="75">
        <v>0</v>
      </c>
      <c r="Z21" s="76">
        <f t="shared" si="1"/>
        <v>34</v>
      </c>
      <c r="AA21" s="76">
        <f t="shared" si="2"/>
        <v>44</v>
      </c>
    </row>
    <row r="22" spans="1:27" ht="25.5" hidden="1" x14ac:dyDescent="0.25">
      <c r="A22" s="93">
        <v>20</v>
      </c>
      <c r="B22" s="119" t="str">
        <f>VLOOKUP(E22,'[1]7-8'!$A$2:$G$150,5,FALSE)</f>
        <v>Шехова Любовь Евгеньевна</v>
      </c>
      <c r="C22" s="101" t="str">
        <f>VLOOKUP(E22,'[1]7-8'!$A$2:$G$150,7,FALSE)</f>
        <v>МБОУ "Гимназия №17"</v>
      </c>
      <c r="D22" s="106">
        <f>VLOOKUP(E22,'[1]7-8'!$A$2:$G$150,6,FALSE)</f>
        <v>8</v>
      </c>
      <c r="E22" s="63" t="s">
        <v>39</v>
      </c>
      <c r="F22" s="24">
        <v>2</v>
      </c>
      <c r="G22" s="25">
        <v>2</v>
      </c>
      <c r="H22" s="25">
        <v>1</v>
      </c>
      <c r="I22" s="25">
        <v>1</v>
      </c>
      <c r="J22" s="26">
        <v>2</v>
      </c>
      <c r="K22" s="27">
        <v>3</v>
      </c>
      <c r="L22" s="25">
        <v>4</v>
      </c>
      <c r="M22" s="25">
        <v>4</v>
      </c>
      <c r="N22" s="25">
        <v>3</v>
      </c>
      <c r="O22" s="28">
        <v>4</v>
      </c>
      <c r="P22" s="24">
        <v>23</v>
      </c>
      <c r="Q22" s="25">
        <v>15</v>
      </c>
      <c r="R22" s="25">
        <v>25</v>
      </c>
      <c r="S22" s="25">
        <v>235</v>
      </c>
      <c r="T22" s="28">
        <v>13</v>
      </c>
      <c r="U22" s="59">
        <f t="shared" si="0"/>
        <v>14</v>
      </c>
      <c r="V22" s="70">
        <v>0</v>
      </c>
      <c r="W22" s="69">
        <v>15</v>
      </c>
      <c r="X22" s="69">
        <v>14</v>
      </c>
      <c r="Y22" s="75"/>
      <c r="Z22" s="76">
        <f t="shared" si="1"/>
        <v>29</v>
      </c>
      <c r="AA22" s="76">
        <f t="shared" si="2"/>
        <v>43</v>
      </c>
    </row>
    <row r="23" spans="1:27" ht="25.5" hidden="1" x14ac:dyDescent="0.25">
      <c r="A23" s="93">
        <v>21</v>
      </c>
      <c r="B23" s="119" t="str">
        <f>VLOOKUP(E23,'[1]7-8'!$A$2:$G$150,5,FALSE)</f>
        <v>Звягина Елизавета Сергеевна</v>
      </c>
      <c r="C23" s="101" t="str">
        <f>VLOOKUP(E23,'[1]7-8'!$A$2:$G$150,7,FALSE)</f>
        <v>МБОУ "Гимназия №17"</v>
      </c>
      <c r="D23" s="106">
        <f>VLOOKUP(E23,'[1]7-8'!$A$2:$G$150,6,FALSE)</f>
        <v>8</v>
      </c>
      <c r="E23" s="63" t="s">
        <v>37</v>
      </c>
      <c r="F23" s="24">
        <v>1</v>
      </c>
      <c r="G23" s="25">
        <v>2</v>
      </c>
      <c r="H23" s="25">
        <v>1</v>
      </c>
      <c r="I23" s="25">
        <v>1</v>
      </c>
      <c r="J23" s="26">
        <v>2</v>
      </c>
      <c r="K23" s="27">
        <v>3</v>
      </c>
      <c r="L23" s="25">
        <v>2</v>
      </c>
      <c r="M23" s="25">
        <v>4</v>
      </c>
      <c r="N23" s="25">
        <v>1</v>
      </c>
      <c r="O23" s="28">
        <v>3</v>
      </c>
      <c r="P23" s="24">
        <v>123</v>
      </c>
      <c r="Q23" s="25">
        <v>125</v>
      </c>
      <c r="R23" s="25">
        <v>1234</v>
      </c>
      <c r="S23" s="25">
        <v>345</v>
      </c>
      <c r="T23" s="28">
        <v>35</v>
      </c>
      <c r="U23" s="59">
        <f t="shared" si="0"/>
        <v>10</v>
      </c>
      <c r="V23" s="70"/>
      <c r="W23" s="69">
        <v>15</v>
      </c>
      <c r="X23" s="69">
        <v>15</v>
      </c>
      <c r="Y23" s="75">
        <v>0</v>
      </c>
      <c r="Z23" s="76">
        <f t="shared" si="1"/>
        <v>30</v>
      </c>
      <c r="AA23" s="76">
        <f t="shared" si="2"/>
        <v>40</v>
      </c>
    </row>
    <row r="24" spans="1:27" ht="25.5" hidden="1" x14ac:dyDescent="0.25">
      <c r="A24" s="93">
        <v>22</v>
      </c>
      <c r="B24" s="119" t="str">
        <f>VLOOKUP(E24,'[1]7-8'!$A$2:$G$150,5,FALSE)</f>
        <v>Кантер Валерий Эдуардович</v>
      </c>
      <c r="C24" s="101" t="str">
        <f>VLOOKUP(E24,'[1]7-8'!$A$2:$G$150,7,FALSE)</f>
        <v>МБОУ "Гимназия №17"</v>
      </c>
      <c r="D24" s="106">
        <f>VLOOKUP(E24,'[1]7-8'!$A$2:$G$150,6,FALSE)</f>
        <v>8</v>
      </c>
      <c r="E24" s="63" t="s">
        <v>62</v>
      </c>
      <c r="F24" s="24">
        <v>2</v>
      </c>
      <c r="G24" s="25">
        <v>2</v>
      </c>
      <c r="H24" s="25">
        <v>1</v>
      </c>
      <c r="I24" s="25">
        <v>1</v>
      </c>
      <c r="J24" s="26">
        <v>2</v>
      </c>
      <c r="K24" s="27">
        <v>3</v>
      </c>
      <c r="L24" s="25">
        <v>4</v>
      </c>
      <c r="M24" s="25">
        <v>1</v>
      </c>
      <c r="N24" s="25">
        <v>2</v>
      </c>
      <c r="O24" s="28">
        <v>1</v>
      </c>
      <c r="P24" s="24">
        <v>23</v>
      </c>
      <c r="Q24" s="25">
        <v>14</v>
      </c>
      <c r="R24" s="25">
        <v>1234</v>
      </c>
      <c r="S24" s="25">
        <v>1234</v>
      </c>
      <c r="T24" s="28">
        <v>13</v>
      </c>
      <c r="U24" s="59">
        <f t="shared" si="0"/>
        <v>16</v>
      </c>
      <c r="V24" s="70">
        <v>10</v>
      </c>
      <c r="W24" s="69">
        <v>0</v>
      </c>
      <c r="X24" s="69">
        <v>13</v>
      </c>
      <c r="Y24" s="75">
        <v>0</v>
      </c>
      <c r="Z24" s="76">
        <f t="shared" si="1"/>
        <v>23</v>
      </c>
      <c r="AA24" s="76">
        <f t="shared" si="2"/>
        <v>39</v>
      </c>
    </row>
    <row r="25" spans="1:27" hidden="1" x14ac:dyDescent="0.25">
      <c r="A25" s="93">
        <v>23</v>
      </c>
      <c r="B25" s="119" t="str">
        <f>VLOOKUP(E25,'[1]7-8'!$A$2:$G$150,5,FALSE)</f>
        <v>Быстрых Елена Сергеевна</v>
      </c>
      <c r="C25" s="101" t="str">
        <f>VLOOKUP(E25,'[1]7-8'!$A$2:$G$150,7,FALSE)</f>
        <v>МАОУ "Лицей №10"</v>
      </c>
      <c r="D25" s="106">
        <f>VLOOKUP(E25,'[1]7-8'!$A$2:$G$150,6,FALSE)</f>
        <v>8</v>
      </c>
      <c r="E25" s="63" t="s">
        <v>57</v>
      </c>
      <c r="F25" s="24">
        <v>2</v>
      </c>
      <c r="G25" s="25">
        <v>2</v>
      </c>
      <c r="H25" s="25">
        <v>1</v>
      </c>
      <c r="I25" s="25">
        <v>1</v>
      </c>
      <c r="J25" s="26">
        <v>2</v>
      </c>
      <c r="K25" s="27">
        <v>3</v>
      </c>
      <c r="L25" s="25">
        <v>4</v>
      </c>
      <c r="M25" s="25">
        <v>4</v>
      </c>
      <c r="N25" s="25">
        <v>3</v>
      </c>
      <c r="O25" s="28">
        <v>1</v>
      </c>
      <c r="P25" s="24">
        <v>14</v>
      </c>
      <c r="Q25" s="25">
        <v>13</v>
      </c>
      <c r="R25" s="25">
        <v>234</v>
      </c>
      <c r="S25" s="25">
        <v>234</v>
      </c>
      <c r="T25" s="28">
        <v>34</v>
      </c>
      <c r="U25" s="59">
        <f t="shared" si="0"/>
        <v>10</v>
      </c>
      <c r="V25" s="70">
        <v>0</v>
      </c>
      <c r="W25" s="69">
        <v>15</v>
      </c>
      <c r="X25" s="69">
        <v>13</v>
      </c>
      <c r="Y25" s="75">
        <v>0</v>
      </c>
      <c r="Z25" s="76">
        <f t="shared" si="1"/>
        <v>28</v>
      </c>
      <c r="AA25" s="76">
        <f t="shared" si="2"/>
        <v>38</v>
      </c>
    </row>
    <row r="26" spans="1:27" ht="25.5" hidden="1" x14ac:dyDescent="0.25">
      <c r="A26" s="93">
        <v>24</v>
      </c>
      <c r="B26" s="119" t="str">
        <f>VLOOKUP(E26,'[1]7-8'!$A$2:$G$150,5,FALSE)</f>
        <v>Городилова Анастасия Александровна</v>
      </c>
      <c r="C26" s="101" t="str">
        <f>VLOOKUP(E26,'[1]7-8'!$A$2:$G$150,7,FALSE)</f>
        <v>МБОУ "Гимназия №17"</v>
      </c>
      <c r="D26" s="106">
        <f>VLOOKUP(E26,'[1]7-8'!$A$2:$G$150,6,FALSE)</f>
        <v>8</v>
      </c>
      <c r="E26" s="63" t="s">
        <v>49</v>
      </c>
      <c r="F26" s="24">
        <v>2</v>
      </c>
      <c r="G26" s="25">
        <v>2</v>
      </c>
      <c r="H26" s="25">
        <v>1</v>
      </c>
      <c r="I26" s="25">
        <v>1</v>
      </c>
      <c r="J26" s="26">
        <v>2</v>
      </c>
      <c r="K26" s="27">
        <v>3</v>
      </c>
      <c r="L26" s="25">
        <v>2</v>
      </c>
      <c r="M26" s="25">
        <v>4</v>
      </c>
      <c r="N26" s="25">
        <v>1</v>
      </c>
      <c r="O26" s="28">
        <v>1</v>
      </c>
      <c r="P26" s="24">
        <v>45</v>
      </c>
      <c r="Q26" s="25">
        <v>124</v>
      </c>
      <c r="R26" s="25">
        <v>23</v>
      </c>
      <c r="S26" s="25">
        <v>245</v>
      </c>
      <c r="T26" s="28">
        <v>13</v>
      </c>
      <c r="U26" s="59">
        <f t="shared" si="0"/>
        <v>10</v>
      </c>
      <c r="V26" s="70">
        <v>0</v>
      </c>
      <c r="W26" s="69">
        <v>12</v>
      </c>
      <c r="X26" s="69">
        <v>15</v>
      </c>
      <c r="Y26" s="75">
        <v>0</v>
      </c>
      <c r="Z26" s="76">
        <f t="shared" si="1"/>
        <v>27</v>
      </c>
      <c r="AA26" s="76">
        <f t="shared" si="2"/>
        <v>37</v>
      </c>
    </row>
    <row r="27" spans="1:27" ht="25.5" hidden="1" x14ac:dyDescent="0.25">
      <c r="A27" s="93">
        <v>25</v>
      </c>
      <c r="B27" s="119" t="str">
        <f>VLOOKUP(E27,'[1]7-8'!$A$2:$G$150,5,FALSE)</f>
        <v>Гарайшин Тамерлан Тагирович</v>
      </c>
      <c r="C27" s="101" t="str">
        <f>VLOOKUP(E27,'[1]7-8'!$A$2:$G$150,7,FALSE)</f>
        <v>МБОУ "Гимназия №17"</v>
      </c>
      <c r="D27" s="106">
        <f>VLOOKUP(E27,'[1]7-8'!$A$2:$G$150,6,FALSE)</f>
        <v>8</v>
      </c>
      <c r="E27" s="63" t="s">
        <v>55</v>
      </c>
      <c r="F27" s="24">
        <v>2</v>
      </c>
      <c r="G27" s="25">
        <v>2</v>
      </c>
      <c r="H27" s="25">
        <v>1</v>
      </c>
      <c r="I27" s="25">
        <v>1</v>
      </c>
      <c r="J27" s="26">
        <v>2</v>
      </c>
      <c r="K27" s="27">
        <v>3</v>
      </c>
      <c r="L27" s="25">
        <v>3</v>
      </c>
      <c r="M27" s="25">
        <v>4</v>
      </c>
      <c r="N27" s="25">
        <v>3</v>
      </c>
      <c r="O27" s="28">
        <v>3</v>
      </c>
      <c r="P27" s="24">
        <v>34</v>
      </c>
      <c r="Q27" s="25">
        <v>14</v>
      </c>
      <c r="R27" s="25">
        <v>134</v>
      </c>
      <c r="S27" s="25">
        <v>235</v>
      </c>
      <c r="T27" s="28">
        <v>134</v>
      </c>
      <c r="U27" s="59">
        <f t="shared" si="0"/>
        <v>13</v>
      </c>
      <c r="V27" s="70"/>
      <c r="W27" s="69"/>
      <c r="X27" s="69">
        <v>4</v>
      </c>
      <c r="Y27" s="75">
        <v>20</v>
      </c>
      <c r="Z27" s="76">
        <f t="shared" si="1"/>
        <v>24</v>
      </c>
      <c r="AA27" s="76">
        <f t="shared" si="2"/>
        <v>37</v>
      </c>
    </row>
    <row r="28" spans="1:27" hidden="1" x14ac:dyDescent="0.25">
      <c r="A28" s="93">
        <v>26</v>
      </c>
      <c r="B28" s="119" t="str">
        <f>VLOOKUP(E28,'[1]7-8'!$A$2:$G$150,5,FALSE)</f>
        <v>Соколова Екатерина Павловна</v>
      </c>
      <c r="C28" s="101" t="str">
        <f>VLOOKUP(E28,'[1]7-8'!$A$2:$G$150,7,FALSE)</f>
        <v>МАОУ "Лицей №10"</v>
      </c>
      <c r="D28" s="106">
        <f>VLOOKUP(E28,'[1]7-8'!$A$2:$G$150,6,FALSE)</f>
        <v>8</v>
      </c>
      <c r="E28" s="63" t="s">
        <v>45</v>
      </c>
      <c r="F28" s="24">
        <v>1</v>
      </c>
      <c r="G28" s="25">
        <v>2</v>
      </c>
      <c r="H28" s="25">
        <v>1</v>
      </c>
      <c r="I28" s="25">
        <v>1</v>
      </c>
      <c r="J28" s="26">
        <v>2</v>
      </c>
      <c r="K28" s="27">
        <v>3</v>
      </c>
      <c r="L28" s="25">
        <v>2</v>
      </c>
      <c r="M28" s="25">
        <v>4</v>
      </c>
      <c r="N28" s="25">
        <v>1</v>
      </c>
      <c r="O28" s="28">
        <v>1</v>
      </c>
      <c r="P28" s="24">
        <v>123</v>
      </c>
      <c r="Q28" s="25">
        <v>1245</v>
      </c>
      <c r="R28" s="25">
        <v>1234</v>
      </c>
      <c r="S28" s="25">
        <v>245</v>
      </c>
      <c r="T28" s="28">
        <v>1234</v>
      </c>
      <c r="U28" s="59">
        <f t="shared" si="0"/>
        <v>15</v>
      </c>
      <c r="V28" s="70">
        <v>5</v>
      </c>
      <c r="W28" s="69"/>
      <c r="X28" s="69">
        <v>15</v>
      </c>
      <c r="Y28" s="75">
        <v>0</v>
      </c>
      <c r="Z28" s="76">
        <f t="shared" si="1"/>
        <v>20</v>
      </c>
      <c r="AA28" s="76">
        <f t="shared" si="2"/>
        <v>35</v>
      </c>
    </row>
    <row r="29" spans="1:27" ht="25.5" x14ac:dyDescent="0.25">
      <c r="A29" s="93">
        <v>4</v>
      </c>
      <c r="B29" s="119" t="str">
        <f>VLOOKUP(E29,'[1]7-8'!$A$2:$G$150,5,FALSE)</f>
        <v>Собянина Ирина Алексеевна</v>
      </c>
      <c r="C29" s="101" t="str">
        <f>VLOOKUP(E29,'[1]7-8'!$A$2:$G$150,7,FALSE)</f>
        <v>МБОУ "Гимназия №17"</v>
      </c>
      <c r="D29" s="106">
        <f>VLOOKUP(E29,'[1]7-8'!$A$2:$G$150,6,FALSE)</f>
        <v>7</v>
      </c>
      <c r="E29" s="63" t="s">
        <v>48</v>
      </c>
      <c r="F29" s="24">
        <v>1</v>
      </c>
      <c r="G29" s="25">
        <v>2</v>
      </c>
      <c r="H29" s="25">
        <v>1</v>
      </c>
      <c r="I29" s="25">
        <v>1</v>
      </c>
      <c r="J29" s="26">
        <v>2</v>
      </c>
      <c r="K29" s="27">
        <v>3</v>
      </c>
      <c r="L29" s="25">
        <v>4</v>
      </c>
      <c r="M29" s="25">
        <v>4</v>
      </c>
      <c r="N29" s="25">
        <v>1</v>
      </c>
      <c r="O29" s="28">
        <v>1</v>
      </c>
      <c r="P29" s="24">
        <v>135</v>
      </c>
      <c r="Q29" s="25">
        <v>125</v>
      </c>
      <c r="R29" s="25">
        <v>134</v>
      </c>
      <c r="S29" s="25">
        <v>2345</v>
      </c>
      <c r="T29" s="28">
        <v>123</v>
      </c>
      <c r="U29" s="59">
        <f t="shared" si="0"/>
        <v>9</v>
      </c>
      <c r="V29" s="70">
        <v>10</v>
      </c>
      <c r="W29" s="69">
        <v>15</v>
      </c>
      <c r="X29" s="69">
        <v>1</v>
      </c>
      <c r="Y29" s="75">
        <v>0</v>
      </c>
      <c r="Z29" s="76">
        <f t="shared" si="1"/>
        <v>26</v>
      </c>
      <c r="AA29" s="76">
        <f t="shared" si="2"/>
        <v>35</v>
      </c>
    </row>
    <row r="30" spans="1:27" x14ac:dyDescent="0.25">
      <c r="A30" s="93">
        <v>5</v>
      </c>
      <c r="B30" s="119" t="str">
        <f>VLOOKUP(E30,'[1]7-8'!$A$2:$G$150,5,FALSE)</f>
        <v>Гусев Роман Викторович</v>
      </c>
      <c r="C30" s="101" t="str">
        <f>VLOOKUP(E30,'[1]7-8'!$A$2:$G$150,7,FALSE)</f>
        <v>МАОУ "Лицей №10"</v>
      </c>
      <c r="D30" s="106">
        <f>VLOOKUP(E30,'[1]7-8'!$A$2:$G$150,6,FALSE)</f>
        <v>7</v>
      </c>
      <c r="E30" s="63" t="s">
        <v>28</v>
      </c>
      <c r="F30" s="24">
        <v>1</v>
      </c>
      <c r="G30" s="25">
        <v>2</v>
      </c>
      <c r="H30" s="25">
        <v>1</v>
      </c>
      <c r="I30" s="25">
        <v>1</v>
      </c>
      <c r="J30" s="26">
        <v>2</v>
      </c>
      <c r="K30" s="27">
        <v>3</v>
      </c>
      <c r="L30" s="25">
        <v>4</v>
      </c>
      <c r="M30" s="25">
        <v>4</v>
      </c>
      <c r="N30" s="25">
        <v>1</v>
      </c>
      <c r="O30" s="28">
        <v>1</v>
      </c>
      <c r="P30" s="24">
        <v>123</v>
      </c>
      <c r="Q30" s="25">
        <v>125</v>
      </c>
      <c r="R30" s="25">
        <v>1234</v>
      </c>
      <c r="S30" s="25">
        <v>1345</v>
      </c>
      <c r="T30" s="28">
        <v>1234</v>
      </c>
      <c r="U30" s="59">
        <f t="shared" si="0"/>
        <v>15</v>
      </c>
      <c r="V30" s="70"/>
      <c r="W30" s="69">
        <v>15</v>
      </c>
      <c r="X30" s="69">
        <v>4</v>
      </c>
      <c r="Y30" s="75">
        <v>0</v>
      </c>
      <c r="Z30" s="76">
        <f t="shared" si="1"/>
        <v>19</v>
      </c>
      <c r="AA30" s="76">
        <f t="shared" si="2"/>
        <v>34</v>
      </c>
    </row>
    <row r="31" spans="1:27" x14ac:dyDescent="0.25">
      <c r="A31" s="93">
        <v>6</v>
      </c>
      <c r="B31" s="119" t="str">
        <f>VLOOKUP(E31,'[1]7-8'!$A$2:$G$150,5,FALSE)</f>
        <v>Останина Жанна Алексеевна</v>
      </c>
      <c r="C31" s="101" t="str">
        <f>VLOOKUP(E31,'[1]7-8'!$A$2:$G$150,7,FALSE)</f>
        <v>МАОУ "Гимназия №2"</v>
      </c>
      <c r="D31" s="106">
        <f>VLOOKUP(E31,'[1]7-8'!$A$2:$G$150,6,FALSE)</f>
        <v>7</v>
      </c>
      <c r="E31" s="63" t="s">
        <v>84</v>
      </c>
      <c r="F31" s="24">
        <v>1</v>
      </c>
      <c r="G31" s="25">
        <v>1</v>
      </c>
      <c r="H31" s="25">
        <v>2</v>
      </c>
      <c r="I31" s="25">
        <v>1</v>
      </c>
      <c r="J31" s="26">
        <v>1</v>
      </c>
      <c r="K31" s="27">
        <v>3</v>
      </c>
      <c r="L31" s="25">
        <v>2</v>
      </c>
      <c r="M31" s="25">
        <v>1</v>
      </c>
      <c r="N31" s="25">
        <v>1</v>
      </c>
      <c r="O31" s="28">
        <v>1</v>
      </c>
      <c r="P31" s="24">
        <v>34</v>
      </c>
      <c r="Q31" s="25">
        <v>123</v>
      </c>
      <c r="R31" s="25">
        <v>13</v>
      </c>
      <c r="S31" s="25">
        <v>13</v>
      </c>
      <c r="T31" s="28">
        <v>3</v>
      </c>
      <c r="U31" s="59">
        <f t="shared" si="0"/>
        <v>4</v>
      </c>
      <c r="V31" s="70"/>
      <c r="W31" s="69">
        <v>15</v>
      </c>
      <c r="X31" s="69">
        <v>15</v>
      </c>
      <c r="Y31" s="75"/>
      <c r="Z31" s="76">
        <f t="shared" si="1"/>
        <v>30</v>
      </c>
      <c r="AA31" s="76">
        <f t="shared" si="2"/>
        <v>34</v>
      </c>
    </row>
    <row r="32" spans="1:27" hidden="1" x14ac:dyDescent="0.25">
      <c r="A32" s="93">
        <v>30</v>
      </c>
      <c r="B32" s="119" t="str">
        <f>VLOOKUP(E32,'[1]7-8'!$A$2:$G$150,5,FALSE)</f>
        <v>Юсупов Равиль Айвазович</v>
      </c>
      <c r="C32" s="101" t="str">
        <f>VLOOKUP(E32,'[1]7-8'!$A$2:$G$150,7,FALSE)</f>
        <v>МАОУ "Лицей №10"</v>
      </c>
      <c r="D32" s="106">
        <f>VLOOKUP(E32,'[1]7-8'!$A$2:$G$150,6,FALSE)</f>
        <v>8</v>
      </c>
      <c r="E32" s="63" t="s">
        <v>38</v>
      </c>
      <c r="F32" s="24">
        <v>1</v>
      </c>
      <c r="G32" s="25">
        <v>2</v>
      </c>
      <c r="H32" s="25">
        <v>1</v>
      </c>
      <c r="I32" s="25">
        <v>1</v>
      </c>
      <c r="J32" s="26">
        <v>1</v>
      </c>
      <c r="K32" s="27">
        <v>3</v>
      </c>
      <c r="L32" s="25">
        <v>4</v>
      </c>
      <c r="M32" s="25">
        <v>4</v>
      </c>
      <c r="N32" s="25">
        <v>13</v>
      </c>
      <c r="O32" s="28">
        <v>1</v>
      </c>
      <c r="P32" s="24">
        <v>3</v>
      </c>
      <c r="Q32" s="25">
        <v>13</v>
      </c>
      <c r="R32" s="25">
        <v>3</v>
      </c>
      <c r="S32" s="25">
        <v>234</v>
      </c>
      <c r="T32" s="28">
        <v>1</v>
      </c>
      <c r="U32" s="59">
        <f t="shared" si="0"/>
        <v>8</v>
      </c>
      <c r="V32" s="70">
        <v>0</v>
      </c>
      <c r="W32" s="69">
        <v>0</v>
      </c>
      <c r="X32" s="69">
        <v>15</v>
      </c>
      <c r="Y32" s="75">
        <v>10</v>
      </c>
      <c r="Z32" s="76">
        <f t="shared" si="1"/>
        <v>25</v>
      </c>
      <c r="AA32" s="76">
        <f t="shared" si="2"/>
        <v>33</v>
      </c>
    </row>
    <row r="33" spans="1:27" x14ac:dyDescent="0.25">
      <c r="A33" s="93">
        <v>7</v>
      </c>
      <c r="B33" s="119" t="str">
        <f>VLOOKUP(E33,'[1]7-8'!$A$2:$G$150,5,FALSE)</f>
        <v>Иванова Александра Владимировна</v>
      </c>
      <c r="C33" s="101" t="str">
        <f>VLOOKUP(E33,'[1]7-8'!$A$2:$G$150,7,FALSE)</f>
        <v>МАОУ "СОШ №145"</v>
      </c>
      <c r="D33" s="106">
        <f>VLOOKUP(E33,'[1]7-8'!$A$2:$G$150,6,FALSE)</f>
        <v>7</v>
      </c>
      <c r="E33" s="63" t="s">
        <v>70</v>
      </c>
      <c r="F33" s="24">
        <v>1</v>
      </c>
      <c r="G33" s="25">
        <v>2</v>
      </c>
      <c r="H33" s="25">
        <v>1</v>
      </c>
      <c r="I33" s="25">
        <v>2</v>
      </c>
      <c r="J33" s="26">
        <v>1</v>
      </c>
      <c r="K33" s="27">
        <v>3</v>
      </c>
      <c r="L33" s="25">
        <v>3</v>
      </c>
      <c r="M33" s="25">
        <v>4</v>
      </c>
      <c r="N33" s="25">
        <v>1</v>
      </c>
      <c r="O33" s="28">
        <v>1</v>
      </c>
      <c r="P33" s="24">
        <v>34</v>
      </c>
      <c r="Q33" s="25">
        <v>125</v>
      </c>
      <c r="R33" s="25">
        <v>13</v>
      </c>
      <c r="S33" s="25">
        <v>123</v>
      </c>
      <c r="T33" s="28">
        <v>3</v>
      </c>
      <c r="U33" s="59">
        <f t="shared" si="0"/>
        <v>11</v>
      </c>
      <c r="V33" s="70">
        <v>0</v>
      </c>
      <c r="W33" s="69">
        <v>0</v>
      </c>
      <c r="X33" s="69">
        <v>2</v>
      </c>
      <c r="Y33" s="75">
        <v>20</v>
      </c>
      <c r="Z33" s="76">
        <f t="shared" si="1"/>
        <v>22</v>
      </c>
      <c r="AA33" s="76">
        <f t="shared" si="2"/>
        <v>33</v>
      </c>
    </row>
    <row r="34" spans="1:27" hidden="1" x14ac:dyDescent="0.25">
      <c r="A34" s="93">
        <v>32</v>
      </c>
      <c r="B34" s="90" t="str">
        <f>VLOOKUP(E34,'[1]7-8'!$A$2:$G$150,5,FALSE)</f>
        <v>Субботин Даниил Николаевич</v>
      </c>
      <c r="C34" s="101" t="str">
        <f>VLOOKUP(E34,'[1]7-8'!$A$2:$G$150,7,FALSE)</f>
        <v>МАОУ "Лицей №4"</v>
      </c>
      <c r="D34" s="106">
        <f>VLOOKUP(E34,'[1]7-8'!$A$2:$G$150,6,FALSE)</f>
        <v>8</v>
      </c>
      <c r="E34" s="63" t="s">
        <v>47</v>
      </c>
      <c r="F34" s="24">
        <v>2</v>
      </c>
      <c r="G34" s="25">
        <v>2</v>
      </c>
      <c r="H34" s="25">
        <v>1</v>
      </c>
      <c r="I34" s="25">
        <v>1</v>
      </c>
      <c r="J34" s="26">
        <v>2</v>
      </c>
      <c r="K34" s="27">
        <v>3</v>
      </c>
      <c r="L34" s="25">
        <v>3</v>
      </c>
      <c r="M34" s="25">
        <v>4</v>
      </c>
      <c r="N34" s="25">
        <v>2</v>
      </c>
      <c r="O34" s="28">
        <v>1</v>
      </c>
      <c r="P34" s="24">
        <v>4</v>
      </c>
      <c r="Q34" s="25">
        <v>14</v>
      </c>
      <c r="R34" s="25">
        <v>123</v>
      </c>
      <c r="S34" s="25">
        <v>345</v>
      </c>
      <c r="T34" s="28">
        <v>1234</v>
      </c>
      <c r="U34" s="59">
        <f t="shared" si="0"/>
        <v>17</v>
      </c>
      <c r="V34" s="70"/>
      <c r="W34" s="69">
        <v>0</v>
      </c>
      <c r="X34" s="69">
        <v>15</v>
      </c>
      <c r="Y34" s="75">
        <v>0</v>
      </c>
      <c r="Z34" s="76">
        <f t="shared" si="1"/>
        <v>15</v>
      </c>
      <c r="AA34" s="76">
        <f t="shared" si="2"/>
        <v>32</v>
      </c>
    </row>
    <row r="35" spans="1:27" hidden="1" x14ac:dyDescent="0.25">
      <c r="A35" s="93">
        <v>33</v>
      </c>
      <c r="B35" s="90" t="str">
        <f>VLOOKUP(E35,'[1]7-8'!$A$2:$G$150,5,FALSE)</f>
        <v>Вдовиченко Степан Евгеньевич</v>
      </c>
      <c r="C35" s="101" t="str">
        <f>VLOOKUP(E35,'[1]7-8'!$A$2:$G$150,7,FALSE)</f>
        <v>МАОУ "Лицей №10"</v>
      </c>
      <c r="D35" s="106">
        <f>VLOOKUP(E35,'[1]7-8'!$A$2:$G$150,6,FALSE)</f>
        <v>8</v>
      </c>
      <c r="E35" s="63" t="s">
        <v>53</v>
      </c>
      <c r="F35" s="24">
        <v>1</v>
      </c>
      <c r="G35" s="25">
        <v>2</v>
      </c>
      <c r="H35" s="25">
        <v>1</v>
      </c>
      <c r="I35" s="25">
        <v>1</v>
      </c>
      <c r="J35" s="26">
        <v>2</v>
      </c>
      <c r="K35" s="27">
        <v>3</v>
      </c>
      <c r="L35" s="25">
        <v>2</v>
      </c>
      <c r="M35" s="25">
        <v>4</v>
      </c>
      <c r="N35" s="25">
        <v>1</v>
      </c>
      <c r="O35" s="28">
        <v>1</v>
      </c>
      <c r="P35" s="24">
        <v>34</v>
      </c>
      <c r="Q35" s="25">
        <v>135</v>
      </c>
      <c r="R35" s="25">
        <v>1234</v>
      </c>
      <c r="S35" s="25">
        <v>235</v>
      </c>
      <c r="T35" s="28">
        <v>34</v>
      </c>
      <c r="U35" s="59">
        <f t="shared" ref="U35:U66" si="3">1*(SUM(IF(F35=$F$1,1,0),IF(G35=$G$1,1,0),IF(H35=$H$1,1,0),IF(I35=$I$1,1,0),IF(J35=$J$1,1,0))+2*SUM(IF(K35=$K$1,1,0),IF(L35=$L$1,1,0),IF(M35=$M$1,1,0),IF(N35=$N$1,1,0),IF(O35=$O$1,1,0))+3*SUM(IF(P35=$P$1,1,0),IF(Q35=$Q$1,1,0),IF(R35=$R$1,1,0),IF(S35=$S$1,1,0),IF(T35=$T$1,1,0)))</f>
        <v>15</v>
      </c>
      <c r="V35" s="70">
        <v>0</v>
      </c>
      <c r="W35" s="69">
        <v>15</v>
      </c>
      <c r="X35" s="69">
        <v>2</v>
      </c>
      <c r="Y35" s="75">
        <v>0</v>
      </c>
      <c r="Z35" s="76">
        <f t="shared" ref="Z35:Z66" si="4">SUM(V35:Y35)</f>
        <v>17</v>
      </c>
      <c r="AA35" s="76">
        <f t="shared" ref="AA35:AA66" si="5">U35+Z35</f>
        <v>32</v>
      </c>
    </row>
    <row r="36" spans="1:27" hidden="1" x14ac:dyDescent="0.25">
      <c r="A36" s="93">
        <v>34</v>
      </c>
      <c r="B36" s="90" t="str">
        <f>VLOOKUP(E36,'[1]7-8'!$A$2:$G$150,5,FALSE)</f>
        <v>Федотов Степан Сергеевич</v>
      </c>
      <c r="C36" s="101" t="str">
        <f>VLOOKUP(E36,'[1]7-8'!$A$2:$G$150,7,FALSE)</f>
        <v>МАОУ СОШ №101</v>
      </c>
      <c r="D36" s="106">
        <f>VLOOKUP(E36,'[1]7-8'!$A$2:$G$150,6,FALSE)</f>
        <v>8</v>
      </c>
      <c r="E36" s="63" t="s">
        <v>73</v>
      </c>
      <c r="F36" s="24">
        <v>2</v>
      </c>
      <c r="G36" s="25">
        <v>2</v>
      </c>
      <c r="H36" s="25">
        <v>1</v>
      </c>
      <c r="I36" s="25">
        <v>1</v>
      </c>
      <c r="J36" s="26">
        <v>2</v>
      </c>
      <c r="K36" s="27">
        <v>3</v>
      </c>
      <c r="L36" s="25">
        <v>4</v>
      </c>
      <c r="M36" s="25">
        <v>4</v>
      </c>
      <c r="N36" s="25">
        <v>5</v>
      </c>
      <c r="O36" s="28">
        <v>1</v>
      </c>
      <c r="P36" s="24">
        <v>3</v>
      </c>
      <c r="Q36" s="25">
        <v>12</v>
      </c>
      <c r="R36" s="25">
        <v>15</v>
      </c>
      <c r="S36" s="25">
        <v>145</v>
      </c>
      <c r="T36" s="28">
        <v>134</v>
      </c>
      <c r="U36" s="59">
        <f t="shared" si="3"/>
        <v>10</v>
      </c>
      <c r="V36" s="70"/>
      <c r="W36" s="69">
        <v>15</v>
      </c>
      <c r="X36" s="69">
        <v>7</v>
      </c>
      <c r="Y36" s="75"/>
      <c r="Z36" s="76">
        <f t="shared" si="4"/>
        <v>22</v>
      </c>
      <c r="AA36" s="76">
        <f t="shared" si="5"/>
        <v>32</v>
      </c>
    </row>
    <row r="37" spans="1:27" hidden="1" x14ac:dyDescent="0.25">
      <c r="A37" s="93">
        <v>35</v>
      </c>
      <c r="B37" s="90" t="str">
        <f>VLOOKUP(E37,'[1]7-8'!$A$2:$G$150,5,FALSE)</f>
        <v>Останина Светлана Алексеевна</v>
      </c>
      <c r="C37" s="101" t="str">
        <f>VLOOKUP(E37,'[1]7-8'!$A$2:$G$150,7,FALSE)</f>
        <v>МАОУ "Гимназия №2"</v>
      </c>
      <c r="D37" s="106">
        <f>VLOOKUP(E37,'[1]7-8'!$A$2:$G$150,6,FALSE)</f>
        <v>8</v>
      </c>
      <c r="E37" s="63" t="s">
        <v>93</v>
      </c>
      <c r="F37" s="24">
        <v>1</v>
      </c>
      <c r="G37" s="25">
        <v>2</v>
      </c>
      <c r="H37" s="25">
        <v>1</v>
      </c>
      <c r="I37" s="25">
        <v>1</v>
      </c>
      <c r="J37" s="26">
        <v>2</v>
      </c>
      <c r="K37" s="27">
        <v>3</v>
      </c>
      <c r="L37" s="25">
        <v>5</v>
      </c>
      <c r="M37" s="25">
        <v>1</v>
      </c>
      <c r="N37" s="25">
        <v>1</v>
      </c>
      <c r="O37" s="28">
        <v>1</v>
      </c>
      <c r="P37" s="24">
        <v>34</v>
      </c>
      <c r="Q37" s="25">
        <v>13</v>
      </c>
      <c r="R37" s="25">
        <v>25</v>
      </c>
      <c r="S37" s="25">
        <v>14</v>
      </c>
      <c r="T37" s="28">
        <v>45</v>
      </c>
      <c r="U37" s="59">
        <f t="shared" si="3"/>
        <v>7</v>
      </c>
      <c r="V37" s="70">
        <v>10</v>
      </c>
      <c r="W37" s="69">
        <v>15</v>
      </c>
      <c r="X37" s="69">
        <v>0</v>
      </c>
      <c r="Y37" s="75">
        <v>0</v>
      </c>
      <c r="Z37" s="76">
        <f t="shared" si="4"/>
        <v>25</v>
      </c>
      <c r="AA37" s="76">
        <f t="shared" si="5"/>
        <v>32</v>
      </c>
    </row>
    <row r="38" spans="1:27" ht="25.5" x14ac:dyDescent="0.25">
      <c r="A38" s="93">
        <v>8</v>
      </c>
      <c r="B38" s="119" t="str">
        <f>VLOOKUP(E38,'[1]7-8'!$A$2:$G$150,5,FALSE)</f>
        <v>Миляков Илья Васильевич</v>
      </c>
      <c r="C38" s="101" t="str">
        <f>VLOOKUP(E38,'[1]7-8'!$A$2:$G$150,7,FALSE)</f>
        <v>МБОУ "Гимназия №17"</v>
      </c>
      <c r="D38" s="106">
        <f>VLOOKUP(E38,'[1]7-8'!$A$2:$G$150,6,FALSE)</f>
        <v>7</v>
      </c>
      <c r="E38" s="63" t="s">
        <v>66</v>
      </c>
      <c r="F38" s="24">
        <v>1</v>
      </c>
      <c r="G38" s="25">
        <v>2</v>
      </c>
      <c r="H38" s="25">
        <v>1</v>
      </c>
      <c r="I38" s="25">
        <v>1</v>
      </c>
      <c r="J38" s="26">
        <v>2</v>
      </c>
      <c r="K38" s="27">
        <v>3</v>
      </c>
      <c r="L38" s="25">
        <v>2</v>
      </c>
      <c r="M38" s="25">
        <v>4</v>
      </c>
      <c r="N38" s="25">
        <v>1</v>
      </c>
      <c r="O38" s="28">
        <v>2</v>
      </c>
      <c r="P38" s="24">
        <v>4</v>
      </c>
      <c r="Q38" s="25">
        <v>235</v>
      </c>
      <c r="R38" s="25">
        <v>13</v>
      </c>
      <c r="S38" s="25">
        <v>13</v>
      </c>
      <c r="T38" s="28">
        <v>12</v>
      </c>
      <c r="U38" s="59">
        <f t="shared" si="3"/>
        <v>7</v>
      </c>
      <c r="V38" s="70"/>
      <c r="W38" s="69">
        <v>15</v>
      </c>
      <c r="X38" s="69">
        <v>4</v>
      </c>
      <c r="Y38" s="75">
        <v>5</v>
      </c>
      <c r="Z38" s="76">
        <f t="shared" si="4"/>
        <v>24</v>
      </c>
      <c r="AA38" s="76">
        <f t="shared" si="5"/>
        <v>31</v>
      </c>
    </row>
    <row r="39" spans="1:27" ht="25.5" hidden="1" x14ac:dyDescent="0.25">
      <c r="A39" s="93">
        <v>37</v>
      </c>
      <c r="B39" s="90" t="str">
        <f>VLOOKUP(E39,'[1]7-8'!$A$2:$G$150,5,FALSE)</f>
        <v>Иванова Марина Андреевна</v>
      </c>
      <c r="C39" s="101" t="str">
        <f>VLOOKUP(E39,'[1]7-8'!$A$2:$G$150,7,FALSE)</f>
        <v>МБОУ "Гимназия №17"</v>
      </c>
      <c r="D39" s="106">
        <f>VLOOKUP(E39,'[1]7-8'!$A$2:$G$150,6,FALSE)</f>
        <v>8</v>
      </c>
      <c r="E39" s="63" t="s">
        <v>36</v>
      </c>
      <c r="F39" s="24">
        <v>1</v>
      </c>
      <c r="G39" s="25">
        <v>2</v>
      </c>
      <c r="H39" s="25">
        <v>1</v>
      </c>
      <c r="I39" s="25">
        <v>1</v>
      </c>
      <c r="J39" s="26">
        <v>2</v>
      </c>
      <c r="K39" s="27">
        <v>3</v>
      </c>
      <c r="L39" s="25">
        <v>1</v>
      </c>
      <c r="M39" s="25">
        <v>4</v>
      </c>
      <c r="N39" s="25">
        <v>1</v>
      </c>
      <c r="O39" s="28">
        <v>1</v>
      </c>
      <c r="P39" s="24">
        <v>12</v>
      </c>
      <c r="Q39" s="25">
        <v>125</v>
      </c>
      <c r="R39" s="25">
        <v>124</v>
      </c>
      <c r="S39" s="25">
        <v>235</v>
      </c>
      <c r="T39" s="28">
        <v>1234</v>
      </c>
      <c r="U39" s="59">
        <f t="shared" si="3"/>
        <v>15</v>
      </c>
      <c r="V39" s="70">
        <v>0</v>
      </c>
      <c r="W39" s="69">
        <v>0</v>
      </c>
      <c r="X39" s="69">
        <v>15</v>
      </c>
      <c r="Y39" s="75">
        <v>0</v>
      </c>
      <c r="Z39" s="76">
        <f t="shared" si="4"/>
        <v>15</v>
      </c>
      <c r="AA39" s="76">
        <f t="shared" si="5"/>
        <v>30</v>
      </c>
    </row>
    <row r="40" spans="1:27" x14ac:dyDescent="0.25">
      <c r="A40" s="93">
        <v>9</v>
      </c>
      <c r="B40" s="119" t="str">
        <f>VLOOKUP(E40,'[1]7-8'!$A$2:$G$150,5,FALSE)</f>
        <v>Чегодаева Арина Сергеевна</v>
      </c>
      <c r="C40" s="101" t="str">
        <f>VLOOKUP(E40,'[1]7-8'!$A$2:$G$150,7,FALSE)</f>
        <v>МАОУ "СОШ №145"</v>
      </c>
      <c r="D40" s="106">
        <f>VLOOKUP(E40,'[1]7-8'!$A$2:$G$150,6,FALSE)</f>
        <v>7</v>
      </c>
      <c r="E40" s="63" t="s">
        <v>8</v>
      </c>
      <c r="F40" s="24">
        <v>1</v>
      </c>
      <c r="G40" s="25">
        <v>2</v>
      </c>
      <c r="H40" s="25">
        <v>1</v>
      </c>
      <c r="I40" s="25">
        <v>1</v>
      </c>
      <c r="J40" s="26">
        <v>2</v>
      </c>
      <c r="K40" s="27">
        <v>3</v>
      </c>
      <c r="L40" s="25">
        <v>4</v>
      </c>
      <c r="M40" s="25">
        <v>4</v>
      </c>
      <c r="N40" s="25">
        <v>1</v>
      </c>
      <c r="O40" s="28">
        <v>3</v>
      </c>
      <c r="P40" s="24">
        <v>34</v>
      </c>
      <c r="Q40" s="25">
        <v>12</v>
      </c>
      <c r="R40" s="25">
        <v>134</v>
      </c>
      <c r="S40" s="25">
        <v>135</v>
      </c>
      <c r="T40" s="28">
        <v>24</v>
      </c>
      <c r="U40" s="59">
        <f t="shared" si="3"/>
        <v>7</v>
      </c>
      <c r="V40" s="70">
        <v>10</v>
      </c>
      <c r="W40" s="69">
        <v>0</v>
      </c>
      <c r="X40" s="69">
        <v>2</v>
      </c>
      <c r="Y40" s="75">
        <v>10</v>
      </c>
      <c r="Z40" s="76">
        <f t="shared" si="4"/>
        <v>22</v>
      </c>
      <c r="AA40" s="76">
        <f t="shared" si="5"/>
        <v>29</v>
      </c>
    </row>
    <row r="41" spans="1:27" hidden="1" x14ac:dyDescent="0.25">
      <c r="A41" s="93">
        <v>39</v>
      </c>
      <c r="B41" s="90" t="str">
        <f>VLOOKUP(E41,'[1]7-8'!$A$2:$G$150,5,FALSE)</f>
        <v>Кузнецова Ксения Алексеевна</v>
      </c>
      <c r="C41" s="101" t="str">
        <f>VLOOKUP(E41,'[1]7-8'!$A$2:$G$150,7,FALSE)</f>
        <v>МАОУ "Лицей №10"</v>
      </c>
      <c r="D41" s="106">
        <f>VLOOKUP(E41,'[1]7-8'!$A$2:$G$150,6,FALSE)</f>
        <v>8</v>
      </c>
      <c r="E41" s="63" t="s">
        <v>63</v>
      </c>
      <c r="F41" s="24">
        <v>1</v>
      </c>
      <c r="G41" s="25">
        <v>2</v>
      </c>
      <c r="H41" s="25">
        <v>1</v>
      </c>
      <c r="I41" s="25">
        <v>1</v>
      </c>
      <c r="J41" s="26">
        <v>2</v>
      </c>
      <c r="K41" s="27">
        <v>3</v>
      </c>
      <c r="L41" s="25">
        <v>2</v>
      </c>
      <c r="M41" s="25">
        <v>4</v>
      </c>
      <c r="N41" s="25">
        <v>3</v>
      </c>
      <c r="O41" s="28">
        <v>1</v>
      </c>
      <c r="P41" s="24">
        <v>3</v>
      </c>
      <c r="Q41" s="25">
        <v>1234</v>
      </c>
      <c r="R41" s="25">
        <v>23</v>
      </c>
      <c r="S41" s="25">
        <v>135</v>
      </c>
      <c r="T41" s="28">
        <v>12</v>
      </c>
      <c r="U41" s="59">
        <f t="shared" si="3"/>
        <v>9</v>
      </c>
      <c r="V41" s="70">
        <v>0</v>
      </c>
      <c r="W41" s="69">
        <v>0</v>
      </c>
      <c r="X41" s="69">
        <v>15</v>
      </c>
      <c r="Y41" s="75">
        <v>5</v>
      </c>
      <c r="Z41" s="76">
        <f t="shared" si="4"/>
        <v>20</v>
      </c>
      <c r="AA41" s="76">
        <f t="shared" si="5"/>
        <v>29</v>
      </c>
    </row>
    <row r="42" spans="1:27" ht="25.5" hidden="1" x14ac:dyDescent="0.25">
      <c r="A42" s="93">
        <v>40</v>
      </c>
      <c r="B42" s="90" t="str">
        <f>VLOOKUP(E42,'[1]7-8'!$A$2:$G$150,5,FALSE)</f>
        <v>Садакова Ольга Максимовна</v>
      </c>
      <c r="C42" s="101" t="str">
        <f>VLOOKUP(E42,'[1]7-8'!$A$2:$G$150,7,FALSE)</f>
        <v>МБОУ "Гимназия №17"</v>
      </c>
      <c r="D42" s="106">
        <f>VLOOKUP(E42,'[1]7-8'!$A$2:$G$150,6,FALSE)</f>
        <v>8</v>
      </c>
      <c r="E42" s="63" t="s">
        <v>80</v>
      </c>
      <c r="F42" s="24">
        <v>2</v>
      </c>
      <c r="G42" s="25">
        <v>2</v>
      </c>
      <c r="H42" s="25">
        <v>1</v>
      </c>
      <c r="I42" s="25">
        <v>1</v>
      </c>
      <c r="J42" s="26">
        <v>2</v>
      </c>
      <c r="K42" s="27">
        <v>3</v>
      </c>
      <c r="L42" s="25">
        <v>4</v>
      </c>
      <c r="M42" s="25">
        <v>4</v>
      </c>
      <c r="N42" s="25">
        <v>2</v>
      </c>
      <c r="O42" s="28">
        <v>1</v>
      </c>
      <c r="P42" s="24">
        <v>345</v>
      </c>
      <c r="Q42" s="25">
        <v>145</v>
      </c>
      <c r="R42" s="25">
        <v>1234</v>
      </c>
      <c r="S42" s="25">
        <v>235</v>
      </c>
      <c r="T42" s="28">
        <v>123</v>
      </c>
      <c r="U42" s="59">
        <f t="shared" si="3"/>
        <v>18</v>
      </c>
      <c r="V42" s="70"/>
      <c r="W42" s="69"/>
      <c r="X42" s="69">
        <v>11</v>
      </c>
      <c r="Y42" s="75"/>
      <c r="Z42" s="76">
        <f t="shared" si="4"/>
        <v>11</v>
      </c>
      <c r="AA42" s="76">
        <f t="shared" si="5"/>
        <v>29</v>
      </c>
    </row>
    <row r="43" spans="1:27" ht="25.5" x14ac:dyDescent="0.25">
      <c r="A43" s="93">
        <v>10</v>
      </c>
      <c r="B43" s="119" t="str">
        <f>VLOOKUP(E43,'[1]7-8'!$A$2:$G$150,5,FALSE)</f>
        <v>Голубцова Софья Сергеевна</v>
      </c>
      <c r="C43" s="101" t="str">
        <f>VLOOKUP(E43,'[1]7-8'!$A$2:$G$150,7,FALSE)</f>
        <v>МБОУ "Гимназия №17"</v>
      </c>
      <c r="D43" s="106">
        <f>VLOOKUP(E43,'[1]7-8'!$A$2:$G$150,6,FALSE)</f>
        <v>7</v>
      </c>
      <c r="E43" s="63" t="s">
        <v>50</v>
      </c>
      <c r="F43" s="24">
        <v>1</v>
      </c>
      <c r="G43" s="25">
        <v>2</v>
      </c>
      <c r="H43" s="25">
        <v>1</v>
      </c>
      <c r="I43" s="25">
        <v>1</v>
      </c>
      <c r="J43" s="26">
        <v>2</v>
      </c>
      <c r="K43" s="27">
        <v>3</v>
      </c>
      <c r="L43" s="25">
        <v>5</v>
      </c>
      <c r="M43" s="25">
        <v>4</v>
      </c>
      <c r="N43" s="25">
        <v>1</v>
      </c>
      <c r="O43" s="28">
        <v>1</v>
      </c>
      <c r="P43" s="24">
        <v>3</v>
      </c>
      <c r="Q43" s="25">
        <v>124</v>
      </c>
      <c r="R43" s="25">
        <v>13</v>
      </c>
      <c r="S43" s="25">
        <v>13</v>
      </c>
      <c r="T43" s="28">
        <v>13</v>
      </c>
      <c r="U43" s="59">
        <f t="shared" si="3"/>
        <v>9</v>
      </c>
      <c r="V43" s="70">
        <v>0</v>
      </c>
      <c r="W43" s="69">
        <v>15</v>
      </c>
      <c r="X43" s="69">
        <v>1</v>
      </c>
      <c r="Y43" s="75">
        <v>3</v>
      </c>
      <c r="Z43" s="76">
        <f t="shared" si="4"/>
        <v>19</v>
      </c>
      <c r="AA43" s="76">
        <f t="shared" si="5"/>
        <v>28</v>
      </c>
    </row>
    <row r="44" spans="1:27" hidden="1" x14ac:dyDescent="0.25">
      <c r="A44" s="93">
        <v>42</v>
      </c>
      <c r="B44" s="90" t="str">
        <f>VLOOKUP(E44,'[1]7-8'!$A$2:$G$150,5,FALSE)</f>
        <v>Маслов Александр Владимирович</v>
      </c>
      <c r="C44" s="101" t="str">
        <f>VLOOKUP(E44,'[1]7-8'!$A$2:$G$150,7,FALSE)</f>
        <v>МАОУ "Лицей №10"</v>
      </c>
      <c r="D44" s="106">
        <f>VLOOKUP(E44,'[1]7-8'!$A$2:$G$150,6,FALSE)</f>
        <v>8</v>
      </c>
      <c r="E44" s="63" t="s">
        <v>68</v>
      </c>
      <c r="F44" s="24">
        <v>1</v>
      </c>
      <c r="G44" s="25">
        <v>2</v>
      </c>
      <c r="H44" s="25">
        <v>1</v>
      </c>
      <c r="I44" s="25">
        <v>1</v>
      </c>
      <c r="J44" s="26">
        <v>2</v>
      </c>
      <c r="K44" s="27">
        <v>3</v>
      </c>
      <c r="L44" s="25">
        <v>4</v>
      </c>
      <c r="M44" s="25">
        <v>4</v>
      </c>
      <c r="N44" s="25">
        <v>1</v>
      </c>
      <c r="O44" s="28">
        <v>1</v>
      </c>
      <c r="P44" s="24">
        <v>123</v>
      </c>
      <c r="Q44" s="25">
        <v>35</v>
      </c>
      <c r="R44" s="25">
        <v>235</v>
      </c>
      <c r="S44" s="25">
        <v>12</v>
      </c>
      <c r="T44" s="28">
        <v>1234</v>
      </c>
      <c r="U44" s="59">
        <f t="shared" si="3"/>
        <v>12</v>
      </c>
      <c r="V44" s="70">
        <v>0</v>
      </c>
      <c r="W44" s="69">
        <v>13</v>
      </c>
      <c r="X44" s="69">
        <v>2</v>
      </c>
      <c r="Y44" s="75"/>
      <c r="Z44" s="76">
        <f t="shared" si="4"/>
        <v>15</v>
      </c>
      <c r="AA44" s="76">
        <f t="shared" si="5"/>
        <v>27</v>
      </c>
    </row>
    <row r="45" spans="1:27" ht="25.5" x14ac:dyDescent="0.25">
      <c r="A45" s="93">
        <v>11</v>
      </c>
      <c r="B45" s="119" t="str">
        <f>VLOOKUP(E45,'[1]7-8'!$A$2:$G$150,5,FALSE)</f>
        <v>Мягких Елисей Сергеевич</v>
      </c>
      <c r="C45" s="101" t="str">
        <f>VLOOKUP(E45,'[1]7-8'!$A$2:$G$150,7,FALSE)</f>
        <v>МБОУ "Гимназия №17"</v>
      </c>
      <c r="D45" s="106">
        <f>VLOOKUP(E45,'[1]7-8'!$A$2:$G$150,6,FALSE)</f>
        <v>7</v>
      </c>
      <c r="E45" s="63" t="s">
        <v>24</v>
      </c>
      <c r="F45" s="24">
        <v>1</v>
      </c>
      <c r="G45" s="25">
        <v>2</v>
      </c>
      <c r="H45" s="25">
        <v>1</v>
      </c>
      <c r="I45" s="25">
        <v>1</v>
      </c>
      <c r="J45" s="26">
        <v>2</v>
      </c>
      <c r="K45" s="27">
        <v>3</v>
      </c>
      <c r="L45" s="25">
        <v>2</v>
      </c>
      <c r="M45" s="25">
        <v>4</v>
      </c>
      <c r="N45" s="25">
        <v>1</v>
      </c>
      <c r="O45" s="28">
        <v>4</v>
      </c>
      <c r="P45" s="24">
        <v>1</v>
      </c>
      <c r="Q45" s="25">
        <v>145</v>
      </c>
      <c r="R45" s="25">
        <v>134</v>
      </c>
      <c r="S45" s="25">
        <v>134</v>
      </c>
      <c r="T45" s="28">
        <v>1234</v>
      </c>
      <c r="U45" s="59">
        <f t="shared" si="3"/>
        <v>10</v>
      </c>
      <c r="V45" s="70"/>
      <c r="W45" s="69">
        <v>1</v>
      </c>
      <c r="X45" s="69">
        <v>15</v>
      </c>
      <c r="Y45" s="75"/>
      <c r="Z45" s="76">
        <f t="shared" si="4"/>
        <v>16</v>
      </c>
      <c r="AA45" s="76">
        <f t="shared" si="5"/>
        <v>26</v>
      </c>
    </row>
    <row r="46" spans="1:27" hidden="1" x14ac:dyDescent="0.25">
      <c r="A46" s="93">
        <v>44</v>
      </c>
      <c r="B46" s="90" t="str">
        <f>VLOOKUP(E46,'[1]7-8'!$A$2:$G$150,5,FALSE)</f>
        <v>Фудашкин Егор Дмитриевич</v>
      </c>
      <c r="C46" s="101" t="str">
        <f>VLOOKUP(E46,'[1]7-8'!$A$2:$G$150,7,FALSE)</f>
        <v>МАОУ "Лицей №10"</v>
      </c>
      <c r="D46" s="106">
        <f>VLOOKUP(E46,'[1]7-8'!$A$2:$G$150,6,FALSE)</f>
        <v>8</v>
      </c>
      <c r="E46" s="63" t="s">
        <v>72</v>
      </c>
      <c r="F46" s="24">
        <v>1</v>
      </c>
      <c r="G46" s="25">
        <v>2</v>
      </c>
      <c r="H46" s="25">
        <v>1</v>
      </c>
      <c r="I46" s="25">
        <v>2</v>
      </c>
      <c r="J46" s="26">
        <v>2</v>
      </c>
      <c r="K46" s="27">
        <v>3</v>
      </c>
      <c r="L46" s="25">
        <v>4</v>
      </c>
      <c r="M46" s="25">
        <v>4</v>
      </c>
      <c r="N46" s="25">
        <v>1</v>
      </c>
      <c r="O46" s="28">
        <v>1</v>
      </c>
      <c r="P46" s="24">
        <v>123</v>
      </c>
      <c r="Q46" s="25">
        <v>25</v>
      </c>
      <c r="R46" s="25">
        <v>14</v>
      </c>
      <c r="S46" s="25">
        <v>24</v>
      </c>
      <c r="T46" s="28">
        <v>123</v>
      </c>
      <c r="U46" s="59">
        <f t="shared" si="3"/>
        <v>10</v>
      </c>
      <c r="V46" s="70"/>
      <c r="W46" s="69">
        <v>15</v>
      </c>
      <c r="X46" s="69">
        <v>1</v>
      </c>
      <c r="Y46" s="75">
        <v>0</v>
      </c>
      <c r="Z46" s="76">
        <f t="shared" si="4"/>
        <v>16</v>
      </c>
      <c r="AA46" s="76">
        <f t="shared" si="5"/>
        <v>26</v>
      </c>
    </row>
    <row r="47" spans="1:27" hidden="1" x14ac:dyDescent="0.25">
      <c r="A47" s="93">
        <v>45</v>
      </c>
      <c r="B47" s="90" t="str">
        <f>VLOOKUP(E47,'[1]7-8'!$A$2:$G$150,5,FALSE)</f>
        <v>Никитина Мария Александровна</v>
      </c>
      <c r="C47" s="101" t="str">
        <f>VLOOKUP(E47,'[1]7-8'!$A$2:$G$150,7,FALSE)</f>
        <v>МАОУ "Гимназия №2"</v>
      </c>
      <c r="D47" s="106">
        <f>VLOOKUP(E47,'[1]7-8'!$A$2:$G$150,6,FALSE)</f>
        <v>8</v>
      </c>
      <c r="E47" s="63" t="s">
        <v>23</v>
      </c>
      <c r="F47" s="24">
        <v>1</v>
      </c>
      <c r="G47" s="25">
        <v>2</v>
      </c>
      <c r="H47" s="25">
        <v>1</v>
      </c>
      <c r="I47" s="25">
        <v>1</v>
      </c>
      <c r="J47" s="26">
        <v>2</v>
      </c>
      <c r="K47" s="27">
        <v>3</v>
      </c>
      <c r="L47" s="25">
        <v>5</v>
      </c>
      <c r="M47" s="25">
        <v>4</v>
      </c>
      <c r="N47" s="25">
        <v>1</v>
      </c>
      <c r="O47" s="28">
        <v>3</v>
      </c>
      <c r="P47" s="24">
        <v>3</v>
      </c>
      <c r="Q47" s="25">
        <v>123</v>
      </c>
      <c r="R47" s="25">
        <v>1234</v>
      </c>
      <c r="S47" s="25">
        <v>13</v>
      </c>
      <c r="T47" s="28">
        <v>3</v>
      </c>
      <c r="U47" s="59">
        <f t="shared" si="3"/>
        <v>10</v>
      </c>
      <c r="V47" s="70">
        <v>0</v>
      </c>
      <c r="W47" s="69">
        <v>15</v>
      </c>
      <c r="X47" s="69">
        <v>0.5</v>
      </c>
      <c r="Y47" s="75">
        <v>0</v>
      </c>
      <c r="Z47" s="76">
        <f t="shared" si="4"/>
        <v>15.5</v>
      </c>
      <c r="AA47" s="76">
        <f t="shared" si="5"/>
        <v>25.5</v>
      </c>
    </row>
    <row r="48" spans="1:27" x14ac:dyDescent="0.25">
      <c r="A48" s="93">
        <v>12</v>
      </c>
      <c r="B48" s="119" t="str">
        <f>VLOOKUP(E48,'[1]7-8'!$A$2:$G$150,5,FALSE)</f>
        <v>Соколова Софья Сергеевна</v>
      </c>
      <c r="C48" s="101" t="str">
        <f>VLOOKUP(E48,'[1]7-8'!$A$2:$G$150,7,FALSE)</f>
        <v>МАОУ "СОШ №19"</v>
      </c>
      <c r="D48" s="106">
        <f>VLOOKUP(E48,'[1]7-8'!$A$2:$G$150,6,FALSE)</f>
        <v>7</v>
      </c>
      <c r="E48" s="63" t="s">
        <v>44</v>
      </c>
      <c r="F48" s="24">
        <v>1</v>
      </c>
      <c r="G48" s="25">
        <v>2</v>
      </c>
      <c r="H48" s="25">
        <v>1</v>
      </c>
      <c r="I48" s="25">
        <v>1</v>
      </c>
      <c r="J48" s="26">
        <v>2</v>
      </c>
      <c r="K48" s="27">
        <v>3</v>
      </c>
      <c r="L48" s="25">
        <v>4</v>
      </c>
      <c r="M48" s="25">
        <v>4</v>
      </c>
      <c r="N48" s="25">
        <v>1</v>
      </c>
      <c r="O48" s="28">
        <v>1</v>
      </c>
      <c r="P48" s="24">
        <v>125</v>
      </c>
      <c r="Q48" s="25">
        <v>125</v>
      </c>
      <c r="R48" s="25">
        <v>134</v>
      </c>
      <c r="S48" s="25">
        <v>134</v>
      </c>
      <c r="T48" s="28">
        <v>124</v>
      </c>
      <c r="U48" s="59">
        <f t="shared" si="3"/>
        <v>9</v>
      </c>
      <c r="V48" s="70">
        <v>10</v>
      </c>
      <c r="W48" s="69">
        <v>0</v>
      </c>
      <c r="X48" s="69">
        <v>6</v>
      </c>
      <c r="Y48" s="75">
        <v>0</v>
      </c>
      <c r="Z48" s="76">
        <f t="shared" si="4"/>
        <v>16</v>
      </c>
      <c r="AA48" s="76">
        <f t="shared" si="5"/>
        <v>25</v>
      </c>
    </row>
    <row r="49" spans="1:27" ht="25.5" hidden="1" x14ac:dyDescent="0.25">
      <c r="A49" s="93">
        <v>47</v>
      </c>
      <c r="B49" s="90" t="str">
        <f>VLOOKUP(E49,'[1]7-8'!$A$2:$G$150,5,FALSE)</f>
        <v>Соломатин Роман Игоревич</v>
      </c>
      <c r="C49" s="101" t="str">
        <f>VLOOKUP(E49,'[1]7-8'!$A$2:$G$150,7,FALSE)</f>
        <v>МБОУ "Гимназия №17"</v>
      </c>
      <c r="D49" s="106">
        <f>VLOOKUP(E49,'[1]7-8'!$A$2:$G$150,6,FALSE)</f>
        <v>8</v>
      </c>
      <c r="E49" s="63" t="s">
        <v>46</v>
      </c>
      <c r="F49" s="24">
        <v>2</v>
      </c>
      <c r="G49" s="25">
        <v>2</v>
      </c>
      <c r="H49" s="25">
        <v>2</v>
      </c>
      <c r="I49" s="25">
        <v>1</v>
      </c>
      <c r="J49" s="26">
        <v>2</v>
      </c>
      <c r="K49" s="27">
        <v>3</v>
      </c>
      <c r="L49" s="25">
        <v>4</v>
      </c>
      <c r="M49" s="25">
        <v>4</v>
      </c>
      <c r="N49" s="25">
        <v>1</v>
      </c>
      <c r="O49" s="28">
        <v>5</v>
      </c>
      <c r="P49" s="24">
        <v>123</v>
      </c>
      <c r="Q49" s="25">
        <v>245</v>
      </c>
      <c r="R49" s="25">
        <v>1234</v>
      </c>
      <c r="S49" s="25">
        <v>235</v>
      </c>
      <c r="T49" s="28">
        <v>234</v>
      </c>
      <c r="U49" s="59">
        <f t="shared" si="3"/>
        <v>13</v>
      </c>
      <c r="V49" s="70">
        <v>10</v>
      </c>
      <c r="W49" s="69">
        <v>0</v>
      </c>
      <c r="X49" s="69">
        <v>2</v>
      </c>
      <c r="Y49" s="75">
        <v>0</v>
      </c>
      <c r="Z49" s="76">
        <f t="shared" si="4"/>
        <v>12</v>
      </c>
      <c r="AA49" s="76">
        <f t="shared" si="5"/>
        <v>25</v>
      </c>
    </row>
    <row r="50" spans="1:27" x14ac:dyDescent="0.25">
      <c r="A50" s="93">
        <v>13</v>
      </c>
      <c r="B50" s="119" t="str">
        <f>VLOOKUP(E50,'[1]7-8'!$A$2:$G$150,5,FALSE)</f>
        <v>Рожинов Антон Владимирович</v>
      </c>
      <c r="C50" s="101" t="str">
        <f>VLOOKUP(E50,'[1]7-8'!$A$2:$G$150,7,FALSE)</f>
        <v>МАОУ "Лицей №10"</v>
      </c>
      <c r="D50" s="106">
        <f>VLOOKUP(E50,'[1]7-8'!$A$2:$G$150,6,FALSE)</f>
        <v>7</v>
      </c>
      <c r="E50" s="63" t="s">
        <v>79</v>
      </c>
      <c r="F50" s="24">
        <v>1</v>
      </c>
      <c r="G50" s="25">
        <v>2</v>
      </c>
      <c r="H50" s="25">
        <v>1</v>
      </c>
      <c r="I50" s="25">
        <v>1</v>
      </c>
      <c r="J50" s="26">
        <v>2</v>
      </c>
      <c r="K50" s="27">
        <v>3</v>
      </c>
      <c r="L50" s="25">
        <v>3</v>
      </c>
      <c r="M50" s="25">
        <v>4</v>
      </c>
      <c r="N50" s="25">
        <v>1</v>
      </c>
      <c r="O50" s="28">
        <v>1</v>
      </c>
      <c r="P50" s="24">
        <v>4</v>
      </c>
      <c r="Q50" s="25">
        <v>125</v>
      </c>
      <c r="R50" s="25">
        <v>13</v>
      </c>
      <c r="S50" s="25">
        <v>135</v>
      </c>
      <c r="T50" s="28">
        <v>1</v>
      </c>
      <c r="U50" s="59">
        <f t="shared" si="3"/>
        <v>11</v>
      </c>
      <c r="V50" s="70">
        <v>0</v>
      </c>
      <c r="W50" s="69">
        <v>1</v>
      </c>
      <c r="X50" s="69">
        <v>13</v>
      </c>
      <c r="Y50" s="75">
        <v>0</v>
      </c>
      <c r="Z50" s="76">
        <f t="shared" si="4"/>
        <v>14</v>
      </c>
      <c r="AA50" s="76">
        <f t="shared" si="5"/>
        <v>25</v>
      </c>
    </row>
    <row r="51" spans="1:27" hidden="1" x14ac:dyDescent="0.25">
      <c r="A51" s="93">
        <v>49</v>
      </c>
      <c r="B51" s="90" t="str">
        <f>VLOOKUP(E51,'[1]7-8'!$A$2:$G$150,5,FALSE)</f>
        <v>Понкратов Игорь Александрович</v>
      </c>
      <c r="C51" s="101" t="str">
        <f>VLOOKUP(E51,'[1]7-8'!$A$2:$G$150,7,FALSE)</f>
        <v>МАОУ "Гимназия №2"</v>
      </c>
      <c r="D51" s="106">
        <f>VLOOKUP(E51,'[1]7-8'!$A$2:$G$150,6,FALSE)</f>
        <v>8</v>
      </c>
      <c r="E51" s="63" t="s">
        <v>91</v>
      </c>
      <c r="F51" s="24">
        <v>2</v>
      </c>
      <c r="G51" s="25">
        <v>2</v>
      </c>
      <c r="H51" s="25">
        <v>1</v>
      </c>
      <c r="I51" s="25">
        <v>1</v>
      </c>
      <c r="J51" s="26">
        <v>2</v>
      </c>
      <c r="K51" s="27">
        <v>3</v>
      </c>
      <c r="L51" s="25">
        <v>4</v>
      </c>
      <c r="M51" s="25">
        <v>4</v>
      </c>
      <c r="N51" s="25">
        <v>3</v>
      </c>
      <c r="O51" s="28">
        <v>3</v>
      </c>
      <c r="P51" s="24">
        <v>4</v>
      </c>
      <c r="Q51" s="25">
        <v>123</v>
      </c>
      <c r="R51" s="25">
        <v>134</v>
      </c>
      <c r="S51" s="25">
        <v>235</v>
      </c>
      <c r="T51" s="28">
        <v>3</v>
      </c>
      <c r="U51" s="59">
        <f t="shared" si="3"/>
        <v>11</v>
      </c>
      <c r="V51" s="70"/>
      <c r="W51" s="69">
        <v>0</v>
      </c>
      <c r="X51" s="69">
        <v>14</v>
      </c>
      <c r="Y51" s="75">
        <v>0</v>
      </c>
      <c r="Z51" s="76">
        <f t="shared" si="4"/>
        <v>14</v>
      </c>
      <c r="AA51" s="76">
        <f t="shared" si="5"/>
        <v>25</v>
      </c>
    </row>
    <row r="52" spans="1:27" ht="25.5" x14ac:dyDescent="0.25">
      <c r="A52" s="93">
        <v>14</v>
      </c>
      <c r="B52" s="90" t="str">
        <f>VLOOKUP(E52,'[1]7-8'!$A$2:$G$150,5,FALSE)</f>
        <v>Палкин Кирилл Александрович</v>
      </c>
      <c r="C52" s="101" t="str">
        <f>VLOOKUP(E52,'[1]7-8'!$A$2:$G$150,7,FALSE)</f>
        <v>МБОУ "Гимназия №17"</v>
      </c>
      <c r="D52" s="106">
        <f>VLOOKUP(E52,'[1]7-8'!$A$2:$G$150,6,FALSE)</f>
        <v>7</v>
      </c>
      <c r="E52" s="63" t="s">
        <v>20</v>
      </c>
      <c r="F52" s="24">
        <v>2</v>
      </c>
      <c r="G52" s="25">
        <v>2</v>
      </c>
      <c r="H52" s="25">
        <v>1</v>
      </c>
      <c r="I52" s="25">
        <v>1</v>
      </c>
      <c r="J52" s="26">
        <v>2</v>
      </c>
      <c r="K52" s="27">
        <v>3</v>
      </c>
      <c r="L52" s="25">
        <v>4</v>
      </c>
      <c r="M52" s="25">
        <v>4</v>
      </c>
      <c r="N52" s="25">
        <v>3</v>
      </c>
      <c r="O52" s="28">
        <v>1</v>
      </c>
      <c r="P52" s="24">
        <v>4</v>
      </c>
      <c r="Q52" s="25">
        <v>124</v>
      </c>
      <c r="R52" s="25">
        <v>1234</v>
      </c>
      <c r="S52" s="25">
        <v>13</v>
      </c>
      <c r="T52" s="28">
        <v>12</v>
      </c>
      <c r="U52" s="59">
        <f t="shared" si="3"/>
        <v>13</v>
      </c>
      <c r="V52" s="70">
        <v>10</v>
      </c>
      <c r="W52" s="69">
        <v>0</v>
      </c>
      <c r="X52" s="69">
        <v>1</v>
      </c>
      <c r="Y52" s="75">
        <v>0</v>
      </c>
      <c r="Z52" s="76">
        <f t="shared" si="4"/>
        <v>11</v>
      </c>
      <c r="AA52" s="76">
        <f t="shared" si="5"/>
        <v>24</v>
      </c>
    </row>
    <row r="53" spans="1:27" x14ac:dyDescent="0.25">
      <c r="A53" s="93">
        <v>15</v>
      </c>
      <c r="B53" s="90" t="str">
        <f>VLOOKUP(E53,'[1]7-8'!$A$2:$G$150,5,FALSE)</f>
        <v>Чечулина Елизавета Михайловна</v>
      </c>
      <c r="C53" s="101" t="str">
        <f>VLOOKUP(E53,'[1]7-8'!$A$2:$G$150,7,FALSE)</f>
        <v>МАОУ "Лицей №10"</v>
      </c>
      <c r="D53" s="106">
        <f>VLOOKUP(E53,'[1]7-8'!$A$2:$G$150,6,FALSE)</f>
        <v>7</v>
      </c>
      <c r="E53" s="63" t="s">
        <v>89</v>
      </c>
      <c r="F53" s="24">
        <v>1</v>
      </c>
      <c r="G53" s="25">
        <v>2</v>
      </c>
      <c r="H53" s="25">
        <v>1</v>
      </c>
      <c r="I53" s="25">
        <v>1</v>
      </c>
      <c r="J53" s="26">
        <v>2</v>
      </c>
      <c r="K53" s="27">
        <v>3</v>
      </c>
      <c r="L53" s="25">
        <v>4</v>
      </c>
      <c r="M53" s="25">
        <v>4</v>
      </c>
      <c r="N53" s="25">
        <v>1</v>
      </c>
      <c r="O53" s="28">
        <v>1</v>
      </c>
      <c r="P53" s="24">
        <v>45</v>
      </c>
      <c r="Q53" s="25">
        <v>125</v>
      </c>
      <c r="R53" s="25">
        <v>13</v>
      </c>
      <c r="S53" s="25">
        <v>15</v>
      </c>
      <c r="T53" s="28">
        <v>14</v>
      </c>
      <c r="U53" s="59">
        <f t="shared" si="3"/>
        <v>9</v>
      </c>
      <c r="V53" s="70"/>
      <c r="W53" s="69">
        <v>15</v>
      </c>
      <c r="X53" s="69">
        <v>0</v>
      </c>
      <c r="Y53" s="75"/>
      <c r="Z53" s="76">
        <f t="shared" si="4"/>
        <v>15</v>
      </c>
      <c r="AA53" s="76">
        <f t="shared" si="5"/>
        <v>24</v>
      </c>
    </row>
    <row r="54" spans="1:27" x14ac:dyDescent="0.25">
      <c r="A54" s="93">
        <v>16</v>
      </c>
      <c r="B54" s="90" t="str">
        <f>VLOOKUP(E54,'[1]7-8'!$A$2:$G$150,5,FALSE)</f>
        <v>Вилисова Екатерина Андреевна</v>
      </c>
      <c r="C54" s="101" t="str">
        <f>VLOOKUP(E54,'[1]7-8'!$A$2:$G$150,7,FALSE)</f>
        <v>МАОУ "Лицей №10"</v>
      </c>
      <c r="D54" s="106">
        <f>VLOOKUP(E54,'[1]7-8'!$A$2:$G$150,6,FALSE)</f>
        <v>7</v>
      </c>
      <c r="E54" s="63" t="s">
        <v>85</v>
      </c>
      <c r="F54" s="24">
        <v>1</v>
      </c>
      <c r="G54" s="25">
        <v>2</v>
      </c>
      <c r="H54" s="25">
        <v>2</v>
      </c>
      <c r="I54" s="25">
        <v>2</v>
      </c>
      <c r="J54" s="26">
        <v>2</v>
      </c>
      <c r="K54" s="27">
        <v>3</v>
      </c>
      <c r="L54" s="25">
        <v>4</v>
      </c>
      <c r="M54" s="25">
        <v>4</v>
      </c>
      <c r="N54" s="25">
        <v>1</v>
      </c>
      <c r="O54" s="28">
        <v>5</v>
      </c>
      <c r="P54" s="24">
        <v>125</v>
      </c>
      <c r="Q54" s="25">
        <v>35</v>
      </c>
      <c r="R54" s="25">
        <v>134</v>
      </c>
      <c r="S54" s="25">
        <v>145</v>
      </c>
      <c r="T54" s="28">
        <v>12</v>
      </c>
      <c r="U54" s="59">
        <f t="shared" si="3"/>
        <v>7</v>
      </c>
      <c r="V54" s="70">
        <v>0</v>
      </c>
      <c r="W54" s="69">
        <v>15</v>
      </c>
      <c r="X54" s="69">
        <v>1</v>
      </c>
      <c r="Y54" s="75">
        <v>0</v>
      </c>
      <c r="Z54" s="76">
        <f t="shared" si="4"/>
        <v>16</v>
      </c>
      <c r="AA54" s="76">
        <f t="shared" si="5"/>
        <v>23</v>
      </c>
    </row>
    <row r="55" spans="1:27" x14ac:dyDescent="0.25">
      <c r="A55" s="93">
        <v>17</v>
      </c>
      <c r="B55" s="90" t="str">
        <f>VLOOKUP(E55,'[1]7-8'!$A$2:$G$150,5,FALSE)</f>
        <v>Гладкова Мария Сергеевна</v>
      </c>
      <c r="C55" s="101" t="str">
        <f>VLOOKUP(E55,'[1]7-8'!$A$2:$G$150,7,FALSE)</f>
        <v>МАОУ "Лицей №10"</v>
      </c>
      <c r="D55" s="106">
        <f>VLOOKUP(E55,'[1]7-8'!$A$2:$G$150,6,FALSE)</f>
        <v>7</v>
      </c>
      <c r="E55" s="63" t="s">
        <v>51</v>
      </c>
      <c r="F55" s="24">
        <v>1</v>
      </c>
      <c r="G55" s="25">
        <v>2</v>
      </c>
      <c r="H55" s="25">
        <v>1</v>
      </c>
      <c r="I55" s="25">
        <v>2</v>
      </c>
      <c r="J55" s="26">
        <v>2</v>
      </c>
      <c r="K55" s="27">
        <v>3</v>
      </c>
      <c r="L55" s="25">
        <v>2</v>
      </c>
      <c r="M55" s="25">
        <v>1</v>
      </c>
      <c r="N55" s="25">
        <v>1</v>
      </c>
      <c r="O55" s="28">
        <v>2</v>
      </c>
      <c r="P55" s="24">
        <v>124</v>
      </c>
      <c r="Q55" s="25">
        <v>24</v>
      </c>
      <c r="R55" s="25">
        <v>123</v>
      </c>
      <c r="S55" s="25">
        <v>13</v>
      </c>
      <c r="T55" s="28">
        <v>12</v>
      </c>
      <c r="U55" s="59">
        <f t="shared" si="3"/>
        <v>6</v>
      </c>
      <c r="V55" s="70"/>
      <c r="W55" s="69">
        <v>15</v>
      </c>
      <c r="X55" s="69">
        <v>1</v>
      </c>
      <c r="Y55" s="75"/>
      <c r="Z55" s="76">
        <f t="shared" si="4"/>
        <v>16</v>
      </c>
      <c r="AA55" s="76">
        <f t="shared" si="5"/>
        <v>22</v>
      </c>
    </row>
    <row r="56" spans="1:27" hidden="1" x14ac:dyDescent="0.25">
      <c r="A56" s="93">
        <v>54</v>
      </c>
      <c r="B56" s="90" t="str">
        <f>VLOOKUP(E56,'[1]7-8'!$A$2:$G$150,5,FALSE)</f>
        <v>Ваганова Анна Александровна</v>
      </c>
      <c r="C56" s="101" t="str">
        <f>VLOOKUP(E56,'[1]7-8'!$A$2:$G$150,7,FALSE)</f>
        <v>МАОУ "Лицей №10"</v>
      </c>
      <c r="D56" s="106">
        <f>VLOOKUP(E56,'[1]7-8'!$A$2:$G$150,6,FALSE)</f>
        <v>8</v>
      </c>
      <c r="E56" s="63" t="s">
        <v>58</v>
      </c>
      <c r="F56" s="24">
        <v>1</v>
      </c>
      <c r="G56" s="25">
        <v>2</v>
      </c>
      <c r="H56" s="25">
        <v>1</v>
      </c>
      <c r="I56" s="25">
        <v>1</v>
      </c>
      <c r="J56" s="26">
        <v>2</v>
      </c>
      <c r="K56" s="27">
        <v>3</v>
      </c>
      <c r="L56" s="25">
        <v>4</v>
      </c>
      <c r="M56" s="25">
        <v>4</v>
      </c>
      <c r="N56" s="25">
        <v>1</v>
      </c>
      <c r="O56" s="28">
        <v>3</v>
      </c>
      <c r="P56" s="24">
        <v>4</v>
      </c>
      <c r="Q56" s="25">
        <v>15</v>
      </c>
      <c r="R56" s="25">
        <v>123</v>
      </c>
      <c r="S56" s="25">
        <v>125</v>
      </c>
      <c r="T56" s="28">
        <v>3</v>
      </c>
      <c r="U56" s="59">
        <f t="shared" si="3"/>
        <v>7</v>
      </c>
      <c r="V56" s="70">
        <v>10</v>
      </c>
      <c r="W56" s="69">
        <v>1</v>
      </c>
      <c r="X56" s="69">
        <v>3</v>
      </c>
      <c r="Y56" s="75">
        <v>1</v>
      </c>
      <c r="Z56" s="76">
        <f t="shared" si="4"/>
        <v>15</v>
      </c>
      <c r="AA56" s="76">
        <f t="shared" si="5"/>
        <v>22</v>
      </c>
    </row>
    <row r="57" spans="1:27" x14ac:dyDescent="0.25">
      <c r="A57" s="93">
        <v>18</v>
      </c>
      <c r="B57" s="90" t="str">
        <f>VLOOKUP(E57,'[1]7-8'!$A$2:$G$150,5,FALSE)</f>
        <v>Никитина Алина Ильинична</v>
      </c>
      <c r="C57" s="101" t="str">
        <f>VLOOKUP(E57,'[1]7-8'!$A$2:$G$150,7,FALSE)</f>
        <v>МАОУ "Лицей №10"</v>
      </c>
      <c r="D57" s="106">
        <f>VLOOKUP(E57,'[1]7-8'!$A$2:$G$150,6,FALSE)</f>
        <v>7</v>
      </c>
      <c r="E57" s="63" t="s">
        <v>90</v>
      </c>
      <c r="F57" s="24">
        <v>1</v>
      </c>
      <c r="G57" s="25">
        <v>2</v>
      </c>
      <c r="H57" s="25">
        <v>1</v>
      </c>
      <c r="I57" s="25">
        <v>1</v>
      </c>
      <c r="J57" s="26">
        <v>2</v>
      </c>
      <c r="K57" s="27">
        <v>3</v>
      </c>
      <c r="L57" s="25">
        <v>5</v>
      </c>
      <c r="M57" s="25">
        <v>4</v>
      </c>
      <c r="N57" s="25">
        <v>1</v>
      </c>
      <c r="O57" s="28">
        <v>3</v>
      </c>
      <c r="P57" s="24">
        <v>123</v>
      </c>
      <c r="Q57" s="25">
        <v>12345</v>
      </c>
      <c r="R57" s="25">
        <v>134</v>
      </c>
      <c r="S57" s="25">
        <v>3</v>
      </c>
      <c r="T57" s="28">
        <v>124</v>
      </c>
      <c r="U57" s="59">
        <f t="shared" si="3"/>
        <v>7</v>
      </c>
      <c r="V57" s="70">
        <v>0</v>
      </c>
      <c r="W57" s="69">
        <v>15</v>
      </c>
      <c r="X57" s="69">
        <v>0</v>
      </c>
      <c r="Y57" s="75"/>
      <c r="Z57" s="76">
        <f t="shared" si="4"/>
        <v>15</v>
      </c>
      <c r="AA57" s="76">
        <f t="shared" si="5"/>
        <v>22</v>
      </c>
    </row>
    <row r="58" spans="1:27" hidden="1" x14ac:dyDescent="0.25">
      <c r="A58" s="93">
        <v>56</v>
      </c>
      <c r="B58" s="90" t="str">
        <f>VLOOKUP(E58,'[1]7-8'!$A$2:$G$150,5,FALSE)</f>
        <v>Бакума Софья Петровна</v>
      </c>
      <c r="C58" s="101" t="str">
        <f>VLOOKUP(E58,'[1]7-8'!$A$2:$G$150,7,FALSE)</f>
        <v>МАОУ "Лицей №10"</v>
      </c>
      <c r="D58" s="106">
        <f>VLOOKUP(E58,'[1]7-8'!$A$2:$G$150,6,FALSE)</f>
        <v>8</v>
      </c>
      <c r="E58" s="63" t="s">
        <v>13</v>
      </c>
      <c r="F58" s="24">
        <v>1</v>
      </c>
      <c r="G58" s="25">
        <v>2</v>
      </c>
      <c r="H58" s="25">
        <v>2</v>
      </c>
      <c r="I58" s="25">
        <v>1</v>
      </c>
      <c r="J58" s="26">
        <v>2</v>
      </c>
      <c r="K58" s="27">
        <v>3</v>
      </c>
      <c r="L58" s="25">
        <v>2</v>
      </c>
      <c r="M58" s="25">
        <v>4</v>
      </c>
      <c r="N58" s="25">
        <v>1</v>
      </c>
      <c r="O58" s="28">
        <v>3</v>
      </c>
      <c r="P58" s="24">
        <v>34</v>
      </c>
      <c r="Q58" s="25">
        <v>124</v>
      </c>
      <c r="R58" s="25">
        <v>234</v>
      </c>
      <c r="S58" s="25">
        <v>35</v>
      </c>
      <c r="T58" s="28">
        <v>3</v>
      </c>
      <c r="U58" s="59">
        <f t="shared" si="3"/>
        <v>6</v>
      </c>
      <c r="V58" s="70">
        <v>0.5</v>
      </c>
      <c r="W58" s="69">
        <v>0</v>
      </c>
      <c r="X58" s="69">
        <v>15</v>
      </c>
      <c r="Y58" s="75">
        <v>0</v>
      </c>
      <c r="Z58" s="76">
        <f t="shared" si="4"/>
        <v>15.5</v>
      </c>
      <c r="AA58" s="76">
        <f t="shared" si="5"/>
        <v>21.5</v>
      </c>
    </row>
    <row r="59" spans="1:27" hidden="1" x14ac:dyDescent="0.25">
      <c r="A59" s="93">
        <v>57</v>
      </c>
      <c r="B59" s="90" t="str">
        <f>VLOOKUP(E59,'[1]7-8'!$A$2:$G$150,5,FALSE)</f>
        <v>Введенская Эрика Константиновна</v>
      </c>
      <c r="C59" s="101" t="str">
        <f>VLOOKUP(E59,'[1]7-8'!$A$2:$G$150,7,FALSE)</f>
        <v>МАОУ "СОШ №9"</v>
      </c>
      <c r="D59" s="106">
        <f>VLOOKUP(E59,'[1]7-8'!$A$2:$G$150,6,FALSE)</f>
        <v>8</v>
      </c>
      <c r="E59" s="63" t="s">
        <v>56</v>
      </c>
      <c r="F59" s="24">
        <v>1</v>
      </c>
      <c r="G59" s="25">
        <v>2</v>
      </c>
      <c r="H59" s="25">
        <v>1</v>
      </c>
      <c r="I59" s="25">
        <v>1</v>
      </c>
      <c r="J59" s="26">
        <v>2</v>
      </c>
      <c r="K59" s="27">
        <v>3</v>
      </c>
      <c r="L59" s="25">
        <v>4</v>
      </c>
      <c r="M59" s="25">
        <v>1</v>
      </c>
      <c r="N59" s="25">
        <v>1</v>
      </c>
      <c r="O59" s="28">
        <v>4</v>
      </c>
      <c r="P59" s="24">
        <v>34</v>
      </c>
      <c r="Q59" s="25">
        <v>13</v>
      </c>
      <c r="R59" s="25">
        <v>35</v>
      </c>
      <c r="S59" s="25">
        <v>13</v>
      </c>
      <c r="T59" s="28">
        <v>13</v>
      </c>
      <c r="U59" s="59">
        <f t="shared" si="3"/>
        <v>5</v>
      </c>
      <c r="V59" s="70">
        <v>5</v>
      </c>
      <c r="W59" s="69">
        <v>0</v>
      </c>
      <c r="X59" s="69">
        <v>1</v>
      </c>
      <c r="Y59" s="75">
        <v>10</v>
      </c>
      <c r="Z59" s="76">
        <f t="shared" si="4"/>
        <v>16</v>
      </c>
      <c r="AA59" s="76">
        <f t="shared" si="5"/>
        <v>21</v>
      </c>
    </row>
    <row r="60" spans="1:27" hidden="1" x14ac:dyDescent="0.25">
      <c r="A60" s="93">
        <v>58</v>
      </c>
      <c r="B60" s="90" t="str">
        <f>VLOOKUP(E60,'[1]7-8'!$A$2:$G$150,5,FALSE)</f>
        <v>Дробинин Константин Дмитриевич</v>
      </c>
      <c r="C60" s="101" t="str">
        <f>VLOOKUP(E60,'[1]7-8'!$A$2:$G$150,7,FALSE)</f>
        <v>МАОУ "Лицей №4"</v>
      </c>
      <c r="D60" s="106">
        <f>VLOOKUP(E60,'[1]7-8'!$A$2:$G$150,6,FALSE)</f>
        <v>8</v>
      </c>
      <c r="E60" s="63" t="s">
        <v>34</v>
      </c>
      <c r="F60" s="24">
        <v>1</v>
      </c>
      <c r="G60" s="25">
        <v>2</v>
      </c>
      <c r="H60" s="25">
        <v>1</v>
      </c>
      <c r="I60" s="25">
        <v>1</v>
      </c>
      <c r="J60" s="26">
        <v>1</v>
      </c>
      <c r="K60" s="27">
        <v>3</v>
      </c>
      <c r="L60" s="25">
        <v>2</v>
      </c>
      <c r="M60" s="25">
        <v>4</v>
      </c>
      <c r="N60" s="25">
        <v>1</v>
      </c>
      <c r="O60" s="28">
        <v>4</v>
      </c>
      <c r="P60" s="24">
        <v>35</v>
      </c>
      <c r="Q60" s="25">
        <v>125</v>
      </c>
      <c r="R60" s="25">
        <v>13</v>
      </c>
      <c r="S60" s="25">
        <v>13</v>
      </c>
      <c r="T60" s="28">
        <v>34</v>
      </c>
      <c r="U60" s="59">
        <f t="shared" si="3"/>
        <v>6</v>
      </c>
      <c r="V60" s="70">
        <v>0</v>
      </c>
      <c r="W60" s="69">
        <v>0</v>
      </c>
      <c r="X60" s="69">
        <v>14</v>
      </c>
      <c r="Y60" s="75">
        <v>0</v>
      </c>
      <c r="Z60" s="76">
        <f t="shared" si="4"/>
        <v>14</v>
      </c>
      <c r="AA60" s="76">
        <f t="shared" si="5"/>
        <v>20</v>
      </c>
    </row>
    <row r="61" spans="1:27" hidden="1" x14ac:dyDescent="0.25">
      <c r="A61" s="93">
        <v>59</v>
      </c>
      <c r="B61" s="90" t="str">
        <f>VLOOKUP(E61,'[1]7-8'!$A$2:$G$150,5,FALSE)</f>
        <v>Федорец Борис Олегович</v>
      </c>
      <c r="C61" s="101" t="str">
        <f>VLOOKUP(E61,'[1]7-8'!$A$2:$G$150,7,FALSE)</f>
        <v>МАОУ "Лицей №10"</v>
      </c>
      <c r="D61" s="106">
        <f>VLOOKUP(E61,'[1]7-8'!$A$2:$G$150,6,FALSE)</f>
        <v>8</v>
      </c>
      <c r="E61" s="63" t="s">
        <v>74</v>
      </c>
      <c r="F61" s="24">
        <v>2</v>
      </c>
      <c r="G61" s="25">
        <v>1</v>
      </c>
      <c r="H61" s="25">
        <v>1</v>
      </c>
      <c r="I61" s="25">
        <v>1</v>
      </c>
      <c r="J61" s="26">
        <v>2</v>
      </c>
      <c r="K61" s="27">
        <v>3</v>
      </c>
      <c r="L61" s="25">
        <v>4</v>
      </c>
      <c r="M61" s="25">
        <v>4</v>
      </c>
      <c r="N61" s="25">
        <v>3</v>
      </c>
      <c r="O61" s="28">
        <v>1</v>
      </c>
      <c r="P61" s="24">
        <v>34</v>
      </c>
      <c r="Q61" s="25">
        <v>125</v>
      </c>
      <c r="R61" s="25">
        <v>14</v>
      </c>
      <c r="S61" s="25">
        <v>23</v>
      </c>
      <c r="T61" s="28">
        <v>3</v>
      </c>
      <c r="U61" s="59">
        <f t="shared" si="3"/>
        <v>9</v>
      </c>
      <c r="V61" s="70"/>
      <c r="W61" s="69"/>
      <c r="X61" s="69">
        <v>11</v>
      </c>
      <c r="Y61" s="75">
        <v>0</v>
      </c>
      <c r="Z61" s="76">
        <f t="shared" si="4"/>
        <v>11</v>
      </c>
      <c r="AA61" s="76">
        <f t="shared" si="5"/>
        <v>20</v>
      </c>
    </row>
    <row r="62" spans="1:27" ht="25.5" hidden="1" x14ac:dyDescent="0.25">
      <c r="A62" s="93">
        <v>60</v>
      </c>
      <c r="B62" s="90" t="str">
        <f>VLOOKUP(E62,'[1]7-8'!$A$2:$G$150,5,FALSE)</f>
        <v>Тебелев Петр Максимович</v>
      </c>
      <c r="C62" s="101" t="str">
        <f>VLOOKUP(E62,'[1]7-8'!$A$2:$G$150,7,FALSE)</f>
        <v>МБОУ "Гимназия №17"</v>
      </c>
      <c r="D62" s="106">
        <f>VLOOKUP(E62,'[1]7-8'!$A$2:$G$150,6,FALSE)</f>
        <v>8</v>
      </c>
      <c r="E62" s="63" t="s">
        <v>76</v>
      </c>
      <c r="F62" s="24">
        <v>2</v>
      </c>
      <c r="G62" s="25">
        <v>1</v>
      </c>
      <c r="H62" s="25">
        <v>1</v>
      </c>
      <c r="I62" s="25">
        <v>1</v>
      </c>
      <c r="J62" s="26">
        <v>2</v>
      </c>
      <c r="K62" s="27">
        <v>3</v>
      </c>
      <c r="L62" s="25">
        <v>4</v>
      </c>
      <c r="M62" s="25">
        <v>4</v>
      </c>
      <c r="N62" s="25">
        <v>3</v>
      </c>
      <c r="O62" s="28">
        <v>1</v>
      </c>
      <c r="P62" s="24">
        <v>34</v>
      </c>
      <c r="Q62" s="25">
        <v>14</v>
      </c>
      <c r="R62" s="25">
        <v>1234</v>
      </c>
      <c r="S62" s="25">
        <v>23</v>
      </c>
      <c r="T62" s="28">
        <v>3</v>
      </c>
      <c r="U62" s="59">
        <f t="shared" si="3"/>
        <v>12</v>
      </c>
      <c r="V62" s="70">
        <v>0</v>
      </c>
      <c r="W62" s="69">
        <v>0</v>
      </c>
      <c r="X62" s="69">
        <v>8</v>
      </c>
      <c r="Y62" s="75">
        <v>0</v>
      </c>
      <c r="Z62" s="76">
        <f t="shared" si="4"/>
        <v>8</v>
      </c>
      <c r="AA62" s="76">
        <f t="shared" si="5"/>
        <v>20</v>
      </c>
    </row>
    <row r="63" spans="1:27" hidden="1" x14ac:dyDescent="0.25">
      <c r="A63" s="93">
        <v>61</v>
      </c>
      <c r="B63" s="90" t="str">
        <f>VLOOKUP(E63,'[1]7-8'!$A$2:$G$150,5,FALSE)</f>
        <v>Пашов Павел Алексеевич</v>
      </c>
      <c r="C63" s="101" t="str">
        <f>VLOOKUP(E63,'[1]7-8'!$A$2:$G$150,7,FALSE)</f>
        <v>МАОУ "Лицей №10"</v>
      </c>
      <c r="D63" s="106">
        <f>VLOOKUP(E63,'[1]7-8'!$A$2:$G$150,6,FALSE)</f>
        <v>8</v>
      </c>
      <c r="E63" s="63" t="s">
        <v>83</v>
      </c>
      <c r="F63" s="24">
        <v>1</v>
      </c>
      <c r="G63" s="25">
        <v>2</v>
      </c>
      <c r="H63" s="25">
        <v>1</v>
      </c>
      <c r="I63" s="25">
        <v>1</v>
      </c>
      <c r="J63" s="26">
        <v>2</v>
      </c>
      <c r="K63" s="27">
        <v>3</v>
      </c>
      <c r="L63" s="25">
        <v>2</v>
      </c>
      <c r="M63" s="25">
        <v>4</v>
      </c>
      <c r="N63" s="25">
        <v>13</v>
      </c>
      <c r="O63" s="28">
        <v>2</v>
      </c>
      <c r="P63" s="24">
        <v>4</v>
      </c>
      <c r="Q63" s="25">
        <v>145</v>
      </c>
      <c r="R63" s="25">
        <v>5</v>
      </c>
      <c r="S63" s="25">
        <v>145</v>
      </c>
      <c r="T63" s="28">
        <v>3</v>
      </c>
      <c r="U63" s="59">
        <f t="shared" si="3"/>
        <v>7</v>
      </c>
      <c r="V63" s="70">
        <v>0</v>
      </c>
      <c r="W63" s="69">
        <v>0</v>
      </c>
      <c r="X63" s="69">
        <v>13</v>
      </c>
      <c r="Y63" s="75"/>
      <c r="Z63" s="76">
        <f t="shared" si="4"/>
        <v>13</v>
      </c>
      <c r="AA63" s="76">
        <f t="shared" si="5"/>
        <v>20</v>
      </c>
    </row>
    <row r="64" spans="1:27" hidden="1" x14ac:dyDescent="0.25">
      <c r="A64" s="93">
        <v>62</v>
      </c>
      <c r="B64" s="90" t="str">
        <f>VLOOKUP(E64,'[1]7-8'!$A$2:$G$150,5,FALSE)</f>
        <v>Веретенникова Ольга Дмитриевна</v>
      </c>
      <c r="C64" s="101" t="str">
        <f>VLOOKUP(E64,'[1]7-8'!$A$2:$G$150,7,FALSE)</f>
        <v>МАОУ "Лицей №10"</v>
      </c>
      <c r="D64" s="106">
        <f>VLOOKUP(E64,'[1]7-8'!$A$2:$G$150,6,FALSE)</f>
        <v>8</v>
      </c>
      <c r="E64" s="63" t="s">
        <v>54</v>
      </c>
      <c r="F64" s="24">
        <v>1</v>
      </c>
      <c r="G64" s="25">
        <v>2</v>
      </c>
      <c r="H64" s="25">
        <v>1</v>
      </c>
      <c r="I64" s="25">
        <v>1</v>
      </c>
      <c r="J64" s="26">
        <v>2</v>
      </c>
      <c r="K64" s="27">
        <v>3</v>
      </c>
      <c r="L64" s="25">
        <v>3</v>
      </c>
      <c r="M64" s="25">
        <v>4</v>
      </c>
      <c r="N64" s="25">
        <v>1</v>
      </c>
      <c r="O64" s="28">
        <v>1</v>
      </c>
      <c r="P64" s="24">
        <v>34</v>
      </c>
      <c r="Q64" s="25">
        <v>1235</v>
      </c>
      <c r="R64" s="25">
        <v>134</v>
      </c>
      <c r="S64" s="25">
        <v>123</v>
      </c>
      <c r="T64" s="28">
        <v>234</v>
      </c>
      <c r="U64" s="59">
        <f t="shared" si="3"/>
        <v>14</v>
      </c>
      <c r="V64" s="70">
        <v>0</v>
      </c>
      <c r="W64" s="69">
        <v>1</v>
      </c>
      <c r="X64" s="69">
        <v>4.5</v>
      </c>
      <c r="Y64" s="75">
        <v>0</v>
      </c>
      <c r="Z64" s="76">
        <f t="shared" si="4"/>
        <v>5.5</v>
      </c>
      <c r="AA64" s="76">
        <f t="shared" si="5"/>
        <v>19.5</v>
      </c>
    </row>
    <row r="65" spans="1:27" ht="25.5" hidden="1" x14ac:dyDescent="0.25">
      <c r="A65" s="93">
        <v>63</v>
      </c>
      <c r="B65" s="90" t="str">
        <f>VLOOKUP(E65,'[1]7-8'!$A$2:$G$150,5,FALSE)</f>
        <v>Березовская Дарьяна Владимировна</v>
      </c>
      <c r="C65" s="101" t="str">
        <f>VLOOKUP(E65,'[1]7-8'!$A$2:$G$150,7,FALSE)</f>
        <v>МБОУ "Гимназия №17"</v>
      </c>
      <c r="D65" s="106">
        <f>VLOOKUP(E65,'[1]7-8'!$A$2:$G$150,6,FALSE)</f>
        <v>8</v>
      </c>
      <c r="E65" s="63" t="s">
        <v>18</v>
      </c>
      <c r="F65" s="24">
        <v>1</v>
      </c>
      <c r="G65" s="25">
        <v>2</v>
      </c>
      <c r="H65" s="25">
        <v>1</v>
      </c>
      <c r="I65" s="25">
        <v>1</v>
      </c>
      <c r="J65" s="26">
        <v>2</v>
      </c>
      <c r="K65" s="27">
        <v>3</v>
      </c>
      <c r="L65" s="25">
        <v>4</v>
      </c>
      <c r="M65" s="25">
        <v>4</v>
      </c>
      <c r="N65" s="25">
        <v>1</v>
      </c>
      <c r="O65" s="28">
        <v>1</v>
      </c>
      <c r="P65" s="24">
        <v>4</v>
      </c>
      <c r="Q65" s="25">
        <v>1235</v>
      </c>
      <c r="R65" s="25">
        <v>234</v>
      </c>
      <c r="S65" s="25">
        <v>235</v>
      </c>
      <c r="T65" s="28">
        <v>13</v>
      </c>
      <c r="U65" s="59">
        <f t="shared" si="3"/>
        <v>15</v>
      </c>
      <c r="V65" s="70">
        <v>0</v>
      </c>
      <c r="W65" s="69">
        <v>0</v>
      </c>
      <c r="X65" s="69">
        <v>2</v>
      </c>
      <c r="Y65" s="75"/>
      <c r="Z65" s="76">
        <f t="shared" si="4"/>
        <v>2</v>
      </c>
      <c r="AA65" s="76">
        <f t="shared" si="5"/>
        <v>17</v>
      </c>
    </row>
    <row r="66" spans="1:27" x14ac:dyDescent="0.25">
      <c r="A66" s="93">
        <v>19</v>
      </c>
      <c r="B66" s="90" t="str">
        <f>VLOOKUP(E66,'[1]7-8'!$A$2:$G$150,5,FALSE)</f>
        <v>Бакланов Георгий Дмитриевич</v>
      </c>
      <c r="C66" s="101" t="str">
        <f>VLOOKUP(E66,'[1]7-8'!$A$2:$G$150,7,FALSE)</f>
        <v>МАОУ "Лицей №10"</v>
      </c>
      <c r="D66" s="106">
        <f>VLOOKUP(E66,'[1]7-8'!$A$2:$G$150,6,FALSE)</f>
        <v>7</v>
      </c>
      <c r="E66" s="63" t="s">
        <v>17</v>
      </c>
      <c r="F66" s="24">
        <v>1</v>
      </c>
      <c r="G66" s="25">
        <v>2</v>
      </c>
      <c r="H66" s="25">
        <v>1</v>
      </c>
      <c r="I66" s="25">
        <v>1</v>
      </c>
      <c r="J66" s="26">
        <v>2</v>
      </c>
      <c r="K66" s="27">
        <v>2</v>
      </c>
      <c r="L66" s="25">
        <v>2</v>
      </c>
      <c r="M66" s="25">
        <v>2</v>
      </c>
      <c r="N66" s="25">
        <v>1</v>
      </c>
      <c r="O66" s="28">
        <v>2</v>
      </c>
      <c r="P66" s="24">
        <v>25</v>
      </c>
      <c r="Q66" s="25">
        <v>14</v>
      </c>
      <c r="R66" s="25">
        <v>235</v>
      </c>
      <c r="S66" s="25">
        <v>14</v>
      </c>
      <c r="T66" s="28">
        <v>15</v>
      </c>
      <c r="U66" s="59">
        <f t="shared" si="3"/>
        <v>3</v>
      </c>
      <c r="V66" s="70">
        <v>0</v>
      </c>
      <c r="W66" s="69">
        <v>0</v>
      </c>
      <c r="X66" s="69">
        <v>13</v>
      </c>
      <c r="Y66" s="75">
        <v>0</v>
      </c>
      <c r="Z66" s="76">
        <f t="shared" si="4"/>
        <v>13</v>
      </c>
      <c r="AA66" s="76">
        <f t="shared" si="5"/>
        <v>16</v>
      </c>
    </row>
    <row r="67" spans="1:27" hidden="1" x14ac:dyDescent="0.25">
      <c r="A67" s="93">
        <v>65</v>
      </c>
      <c r="B67" s="90" t="str">
        <f>VLOOKUP(E67,'[1]7-8'!$A$2:$G$150,5,FALSE)</f>
        <v>Мелешин Михаил Евгеньевич</v>
      </c>
      <c r="C67" s="101" t="str">
        <f>VLOOKUP(E67,'[1]7-8'!$A$2:$G$150,7,FALSE)</f>
        <v>МАОУ "СОШ №145"</v>
      </c>
      <c r="D67" s="106">
        <f>VLOOKUP(E67,'[1]7-8'!$A$2:$G$150,6,FALSE)</f>
        <v>8</v>
      </c>
      <c r="E67" s="63" t="s">
        <v>67</v>
      </c>
      <c r="F67" s="24">
        <v>1</v>
      </c>
      <c r="G67" s="25">
        <v>2</v>
      </c>
      <c r="H67" s="25">
        <v>1</v>
      </c>
      <c r="I67" s="25">
        <v>1</v>
      </c>
      <c r="J67" s="26">
        <v>2</v>
      </c>
      <c r="K67" s="27">
        <v>3</v>
      </c>
      <c r="L67" s="25">
        <v>4</v>
      </c>
      <c r="M67" s="25">
        <v>1</v>
      </c>
      <c r="N67" s="25">
        <v>1</v>
      </c>
      <c r="O67" s="28">
        <v>4</v>
      </c>
      <c r="P67" s="24">
        <v>12</v>
      </c>
      <c r="Q67" s="25">
        <v>1345</v>
      </c>
      <c r="R67" s="25">
        <v>2</v>
      </c>
      <c r="S67" s="25">
        <v>13</v>
      </c>
      <c r="T67" s="28">
        <v>34</v>
      </c>
      <c r="U67" s="59">
        <f t="shared" ref="U67:U89" si="6">1*(SUM(IF(F67=$F$1,1,0),IF(G67=$G$1,1,0),IF(H67=$H$1,1,0),IF(I67=$I$1,1,0),IF(J67=$J$1,1,0))+2*SUM(IF(K67=$K$1,1,0),IF(L67=$L$1,1,0),IF(M67=$M$1,1,0),IF(N67=$N$1,1,0),IF(O67=$O$1,1,0))+3*SUM(IF(P67=$P$1,1,0),IF(Q67=$Q$1,1,0),IF(R67=$R$1,1,0),IF(S67=$S$1,1,0),IF(T67=$T$1,1,0)))</f>
        <v>5</v>
      </c>
      <c r="V67" s="70"/>
      <c r="W67" s="69">
        <v>6</v>
      </c>
      <c r="X67" s="69">
        <v>5</v>
      </c>
      <c r="Y67" s="75"/>
      <c r="Z67" s="76">
        <f t="shared" ref="Z67:Z89" si="7">SUM(V67:Y67)</f>
        <v>11</v>
      </c>
      <c r="AA67" s="76">
        <f t="shared" ref="AA67:AA89" si="8">U67+Z67</f>
        <v>16</v>
      </c>
    </row>
    <row r="68" spans="1:27" x14ac:dyDescent="0.25">
      <c r="A68" s="93">
        <v>20</v>
      </c>
      <c r="B68" s="90" t="str">
        <f>VLOOKUP(E68,'[1]7-8'!$A$2:$G$150,5,FALSE)</f>
        <v>Бровцев Даниил Сергеевич</v>
      </c>
      <c r="C68" s="101" t="str">
        <f>VLOOKUP(E68,'[1]7-8'!$A$2:$G$150,7,FALSE)</f>
        <v>МАОУ "Лицей №10"</v>
      </c>
      <c r="D68" s="106">
        <f>VLOOKUP(E68,'[1]7-8'!$A$2:$G$150,6,FALSE)</f>
        <v>7</v>
      </c>
      <c r="E68" s="63" t="s">
        <v>12</v>
      </c>
      <c r="F68" s="24">
        <v>1</v>
      </c>
      <c r="G68" s="25">
        <v>2</v>
      </c>
      <c r="H68" s="25">
        <v>1</v>
      </c>
      <c r="I68" s="25">
        <v>1</v>
      </c>
      <c r="J68" s="26">
        <v>2</v>
      </c>
      <c r="K68" s="27">
        <v>3</v>
      </c>
      <c r="L68" s="25">
        <v>4</v>
      </c>
      <c r="M68" s="25">
        <v>4</v>
      </c>
      <c r="N68" s="25">
        <v>1</v>
      </c>
      <c r="O68" s="28">
        <v>1</v>
      </c>
      <c r="P68" s="24">
        <v>4</v>
      </c>
      <c r="Q68" s="25">
        <v>124</v>
      </c>
      <c r="R68" s="25">
        <v>123</v>
      </c>
      <c r="S68" s="25">
        <v>23</v>
      </c>
      <c r="T68" s="28">
        <v>1</v>
      </c>
      <c r="U68" s="59">
        <f t="shared" si="6"/>
        <v>9</v>
      </c>
      <c r="V68" s="70"/>
      <c r="W68" s="69">
        <v>0</v>
      </c>
      <c r="X68" s="69">
        <v>4</v>
      </c>
      <c r="Y68" s="75"/>
      <c r="Z68" s="76">
        <f t="shared" si="7"/>
        <v>4</v>
      </c>
      <c r="AA68" s="76">
        <f t="shared" si="8"/>
        <v>13</v>
      </c>
    </row>
    <row r="69" spans="1:27" x14ac:dyDescent="0.25">
      <c r="A69" s="93">
        <v>21</v>
      </c>
      <c r="B69" s="90" t="str">
        <f>VLOOKUP(E69,'[1]7-8'!$A$2:$G$150,5,FALSE)</f>
        <v>Пирогов Павел Юрьевич</v>
      </c>
      <c r="C69" s="101" t="str">
        <f>VLOOKUP(E69,'[1]7-8'!$A$2:$G$150,7,FALSE)</f>
        <v>МАОУ "СОШ №19"</v>
      </c>
      <c r="D69" s="106">
        <f>VLOOKUP(E69,'[1]7-8'!$A$2:$G$150,6,FALSE)</f>
        <v>7</v>
      </c>
      <c r="E69" s="63" t="s">
        <v>81</v>
      </c>
      <c r="F69" s="24">
        <v>2</v>
      </c>
      <c r="G69" s="25">
        <v>2</v>
      </c>
      <c r="H69" s="25">
        <v>1</v>
      </c>
      <c r="I69" s="25">
        <v>1</v>
      </c>
      <c r="J69" s="26">
        <v>2</v>
      </c>
      <c r="K69" s="27">
        <v>3</v>
      </c>
      <c r="L69" s="25">
        <v>4</v>
      </c>
      <c r="M69" s="25">
        <v>1</v>
      </c>
      <c r="N69" s="25">
        <v>1</v>
      </c>
      <c r="O69" s="28">
        <v>3</v>
      </c>
      <c r="P69" s="24">
        <v>145</v>
      </c>
      <c r="Q69" s="25">
        <v>24</v>
      </c>
      <c r="R69" s="25">
        <v>36</v>
      </c>
      <c r="S69" s="25">
        <v>14</v>
      </c>
      <c r="T69" s="28">
        <v>123</v>
      </c>
      <c r="U69" s="59">
        <f t="shared" si="6"/>
        <v>6</v>
      </c>
      <c r="V69" s="70">
        <v>0</v>
      </c>
      <c r="W69" s="69"/>
      <c r="X69" s="69">
        <v>7</v>
      </c>
      <c r="Y69" s="75"/>
      <c r="Z69" s="76">
        <f t="shared" si="7"/>
        <v>7</v>
      </c>
      <c r="AA69" s="76">
        <f t="shared" si="8"/>
        <v>13</v>
      </c>
    </row>
    <row r="70" spans="1:27" x14ac:dyDescent="0.25">
      <c r="A70" s="93">
        <v>22</v>
      </c>
      <c r="B70" s="90" t="str">
        <f>VLOOKUP(E70,'[1]7-8'!$A$2:$G$150,5,FALSE)</f>
        <v>Затикян Арсений Анушаванович</v>
      </c>
      <c r="C70" s="101" t="str">
        <f>VLOOKUP(E70,'[1]7-8'!$A$2:$G$150,7,FALSE)</f>
        <v>МАОУ "Гимназия №2"</v>
      </c>
      <c r="D70" s="106">
        <f>VLOOKUP(E70,'[1]7-8'!$A$2:$G$150,6,FALSE)</f>
        <v>7</v>
      </c>
      <c r="E70" s="63" t="s">
        <v>174</v>
      </c>
      <c r="F70" s="24">
        <v>1</v>
      </c>
      <c r="G70" s="25">
        <v>2</v>
      </c>
      <c r="H70" s="25">
        <v>1</v>
      </c>
      <c r="I70" s="25">
        <v>1</v>
      </c>
      <c r="J70" s="26">
        <v>2</v>
      </c>
      <c r="K70" s="27">
        <v>3</v>
      </c>
      <c r="L70" s="25">
        <v>3</v>
      </c>
      <c r="M70" s="25">
        <v>4</v>
      </c>
      <c r="N70" s="25">
        <v>1</v>
      </c>
      <c r="O70" s="28">
        <v>2</v>
      </c>
      <c r="P70" s="24">
        <v>4</v>
      </c>
      <c r="Q70" s="25">
        <v>1235</v>
      </c>
      <c r="R70" s="25">
        <v>13</v>
      </c>
      <c r="S70" s="25">
        <v>345</v>
      </c>
      <c r="T70" s="28">
        <v>13</v>
      </c>
      <c r="U70" s="59">
        <f t="shared" si="6"/>
        <v>12</v>
      </c>
      <c r="V70" s="70">
        <v>0</v>
      </c>
      <c r="W70" s="69">
        <v>0</v>
      </c>
      <c r="X70" s="69">
        <v>1</v>
      </c>
      <c r="Y70" s="75">
        <v>0</v>
      </c>
      <c r="Z70" s="76">
        <f t="shared" si="7"/>
        <v>1</v>
      </c>
      <c r="AA70" s="76">
        <f t="shared" si="8"/>
        <v>13</v>
      </c>
    </row>
    <row r="71" spans="1:27" hidden="1" x14ac:dyDescent="0.25">
      <c r="A71" s="93">
        <v>69</v>
      </c>
      <c r="B71" s="90" t="str">
        <f>VLOOKUP(E71,'[1]7-8'!$A$2:$G$150,5,FALSE)</f>
        <v>Черепанов Лёва Евгеньевич</v>
      </c>
      <c r="C71" s="101" t="str">
        <f>VLOOKUP(E71,'[1]7-8'!$A$2:$G$150,7,FALSE)</f>
        <v>МАОУ "Лицей №4"</v>
      </c>
      <c r="D71" s="106">
        <f>VLOOKUP(E71,'[1]7-8'!$A$2:$G$150,6,FALSE)</f>
        <v>8</v>
      </c>
      <c r="E71" s="63" t="s">
        <v>11</v>
      </c>
      <c r="F71" s="24">
        <v>1</v>
      </c>
      <c r="G71" s="25">
        <v>2</v>
      </c>
      <c r="H71" s="25">
        <v>1</v>
      </c>
      <c r="I71" s="25">
        <v>1</v>
      </c>
      <c r="J71" s="26">
        <v>2</v>
      </c>
      <c r="K71" s="27">
        <v>3</v>
      </c>
      <c r="L71" s="25">
        <v>2</v>
      </c>
      <c r="M71" s="25">
        <v>4</v>
      </c>
      <c r="N71" s="25">
        <v>1</v>
      </c>
      <c r="O71" s="28">
        <v>3</v>
      </c>
      <c r="P71" s="24">
        <v>3</v>
      </c>
      <c r="Q71" s="25">
        <v>1234</v>
      </c>
      <c r="R71" s="25">
        <v>235</v>
      </c>
      <c r="S71" s="25">
        <v>134</v>
      </c>
      <c r="T71" s="28">
        <v>13</v>
      </c>
      <c r="U71" s="59">
        <f t="shared" si="6"/>
        <v>7</v>
      </c>
      <c r="V71" s="70">
        <v>0</v>
      </c>
      <c r="W71" s="69">
        <v>0</v>
      </c>
      <c r="X71" s="69">
        <v>0</v>
      </c>
      <c r="Y71" s="75">
        <v>5</v>
      </c>
      <c r="Z71" s="76">
        <f t="shared" si="7"/>
        <v>5</v>
      </c>
      <c r="AA71" s="76">
        <f t="shared" si="8"/>
        <v>12</v>
      </c>
    </row>
    <row r="72" spans="1:27" x14ac:dyDescent="0.25">
      <c r="A72" s="93">
        <v>23</v>
      </c>
      <c r="B72" s="90" t="str">
        <f>VLOOKUP(E72,'[1]7-8'!$A$2:$G$150,5,FALSE)</f>
        <v>Казымова Дарья Алексеевна</v>
      </c>
      <c r="C72" s="101" t="str">
        <f>VLOOKUP(E72,'[1]7-8'!$A$2:$G$150,7,FALSE)</f>
        <v>МАОУ "Гимназия №2"</v>
      </c>
      <c r="D72" s="106">
        <f>VLOOKUP(E72,'[1]7-8'!$A$2:$G$150,6,FALSE)</f>
        <v>7</v>
      </c>
      <c r="E72" s="63" t="s">
        <v>31</v>
      </c>
      <c r="F72" s="24">
        <v>2</v>
      </c>
      <c r="G72" s="25">
        <v>2</v>
      </c>
      <c r="H72" s="25">
        <v>1</v>
      </c>
      <c r="I72" s="25">
        <v>1</v>
      </c>
      <c r="J72" s="26">
        <v>2</v>
      </c>
      <c r="K72" s="27">
        <v>3</v>
      </c>
      <c r="L72" s="25">
        <v>4</v>
      </c>
      <c r="M72" s="25">
        <v>4</v>
      </c>
      <c r="N72" s="25">
        <v>3</v>
      </c>
      <c r="O72" s="28">
        <v>3</v>
      </c>
      <c r="P72" s="24">
        <v>23</v>
      </c>
      <c r="Q72" s="25">
        <v>145</v>
      </c>
      <c r="R72" s="25">
        <v>123</v>
      </c>
      <c r="S72" s="25">
        <v>345</v>
      </c>
      <c r="T72" s="28">
        <v>34</v>
      </c>
      <c r="U72" s="59">
        <f t="shared" si="6"/>
        <v>11</v>
      </c>
      <c r="V72" s="70"/>
      <c r="W72" s="69"/>
      <c r="X72" s="69">
        <v>1</v>
      </c>
      <c r="Y72" s="75"/>
      <c r="Z72" s="76">
        <f t="shared" si="7"/>
        <v>1</v>
      </c>
      <c r="AA72" s="76">
        <f t="shared" si="8"/>
        <v>12</v>
      </c>
    </row>
    <row r="73" spans="1:27" x14ac:dyDescent="0.25">
      <c r="A73" s="93">
        <v>24</v>
      </c>
      <c r="B73" s="90" t="str">
        <f>VLOOKUP(E73,'[1]7-8'!$A$2:$G$150,5,FALSE)</f>
        <v>Судоргин Арсений Викторович</v>
      </c>
      <c r="C73" s="101" t="str">
        <f>VLOOKUP(E73,'[1]7-8'!$A$2:$G$150,7,FALSE)</f>
        <v>МАОУ "Лицей №10"</v>
      </c>
      <c r="D73" s="106">
        <f>VLOOKUP(E73,'[1]7-8'!$A$2:$G$150,6,FALSE)</f>
        <v>7</v>
      </c>
      <c r="E73" s="63" t="s">
        <v>86</v>
      </c>
      <c r="F73" s="24">
        <v>1</v>
      </c>
      <c r="G73" s="25">
        <v>2</v>
      </c>
      <c r="H73" s="25">
        <v>1</v>
      </c>
      <c r="I73" s="25">
        <v>1</v>
      </c>
      <c r="J73" s="26">
        <v>2</v>
      </c>
      <c r="K73" s="27">
        <v>3</v>
      </c>
      <c r="L73" s="25">
        <v>2</v>
      </c>
      <c r="M73" s="25">
        <v>5</v>
      </c>
      <c r="N73" s="25">
        <v>1</v>
      </c>
      <c r="O73" s="28">
        <v>2</v>
      </c>
      <c r="P73" s="24">
        <v>12</v>
      </c>
      <c r="Q73" s="25">
        <v>345</v>
      </c>
      <c r="R73" s="25">
        <v>134</v>
      </c>
      <c r="S73" s="25">
        <v>134</v>
      </c>
      <c r="T73" s="28">
        <v>124</v>
      </c>
      <c r="U73" s="59">
        <f t="shared" si="6"/>
        <v>5</v>
      </c>
      <c r="V73" s="70"/>
      <c r="W73" s="69"/>
      <c r="X73" s="69">
        <v>6</v>
      </c>
      <c r="Y73" s="75"/>
      <c r="Z73" s="76">
        <f t="shared" si="7"/>
        <v>6</v>
      </c>
      <c r="AA73" s="76">
        <f t="shared" si="8"/>
        <v>11</v>
      </c>
    </row>
    <row r="74" spans="1:27" x14ac:dyDescent="0.25">
      <c r="A74" s="93">
        <v>25</v>
      </c>
      <c r="B74" s="90" t="str">
        <f>VLOOKUP(E74,'[1]7-8'!$A$2:$G$150,5,FALSE)</f>
        <v>Полякина Софья Алексеевна</v>
      </c>
      <c r="C74" s="101" t="str">
        <f>VLOOKUP(E74,'[1]7-8'!$A$2:$G$150,7,FALSE)</f>
        <v>МАОУ "СОШ №145"</v>
      </c>
      <c r="D74" s="106">
        <f>VLOOKUP(E74,'[1]7-8'!$A$2:$G$150,6,FALSE)</f>
        <v>7</v>
      </c>
      <c r="E74" s="63" t="s">
        <v>78</v>
      </c>
      <c r="F74" s="24">
        <v>2</v>
      </c>
      <c r="G74" s="25">
        <v>2</v>
      </c>
      <c r="H74" s="25">
        <v>1</v>
      </c>
      <c r="I74" s="25">
        <v>1</v>
      </c>
      <c r="J74" s="26">
        <v>2</v>
      </c>
      <c r="K74" s="27">
        <v>3</v>
      </c>
      <c r="L74" s="25">
        <v>4</v>
      </c>
      <c r="M74" s="25">
        <v>4</v>
      </c>
      <c r="N74" s="25">
        <v>1</v>
      </c>
      <c r="O74" s="28">
        <v>2</v>
      </c>
      <c r="P74" s="24">
        <v>4</v>
      </c>
      <c r="Q74" s="25">
        <v>234</v>
      </c>
      <c r="R74" s="25">
        <v>1</v>
      </c>
      <c r="S74" s="25">
        <v>135</v>
      </c>
      <c r="T74" s="28">
        <v>14</v>
      </c>
      <c r="U74" s="59">
        <f t="shared" si="6"/>
        <v>8</v>
      </c>
      <c r="V74" s="70"/>
      <c r="W74" s="69"/>
      <c r="X74" s="69">
        <v>2</v>
      </c>
      <c r="Y74" s="75">
        <v>0</v>
      </c>
      <c r="Z74" s="76">
        <f t="shared" si="7"/>
        <v>2</v>
      </c>
      <c r="AA74" s="76">
        <f t="shared" si="8"/>
        <v>10</v>
      </c>
    </row>
    <row r="75" spans="1:27" hidden="1" x14ac:dyDescent="0.25">
      <c r="A75" s="93">
        <v>73</v>
      </c>
      <c r="B75" s="90" t="str">
        <f>VLOOKUP(E75,'[1]7-8'!$A$2:$G$150,5,FALSE)</f>
        <v>Мурзыев Рустам Рамисович</v>
      </c>
      <c r="C75" s="101" t="str">
        <f>VLOOKUP(E75,'[1]7-8'!$A$2:$G$150,7,FALSE)</f>
        <v>МАОУ "СОШ №19"</v>
      </c>
      <c r="D75" s="106">
        <f>VLOOKUP(E75,'[1]7-8'!$A$2:$G$150,6,FALSE)</f>
        <v>8</v>
      </c>
      <c r="E75" s="63" t="s">
        <v>26</v>
      </c>
      <c r="F75" s="24">
        <v>1</v>
      </c>
      <c r="G75" s="25">
        <v>2</v>
      </c>
      <c r="H75" s="25">
        <v>1</v>
      </c>
      <c r="I75" s="25">
        <v>1</v>
      </c>
      <c r="J75" s="26">
        <v>2</v>
      </c>
      <c r="K75" s="27">
        <v>3</v>
      </c>
      <c r="L75" s="25">
        <v>2</v>
      </c>
      <c r="M75" s="25">
        <v>4</v>
      </c>
      <c r="N75" s="25">
        <v>1</v>
      </c>
      <c r="O75" s="28">
        <v>1</v>
      </c>
      <c r="P75" s="24">
        <v>24</v>
      </c>
      <c r="Q75" s="25">
        <v>13</v>
      </c>
      <c r="R75" s="25">
        <v>13</v>
      </c>
      <c r="S75" s="25">
        <v>135</v>
      </c>
      <c r="T75" s="28">
        <v>234</v>
      </c>
      <c r="U75" s="59">
        <f t="shared" si="6"/>
        <v>9</v>
      </c>
      <c r="V75" s="70"/>
      <c r="W75" s="69"/>
      <c r="X75" s="69"/>
      <c r="Y75" s="75"/>
      <c r="Z75" s="76">
        <f t="shared" si="7"/>
        <v>0</v>
      </c>
      <c r="AA75" s="76">
        <f t="shared" si="8"/>
        <v>9</v>
      </c>
    </row>
    <row r="76" spans="1:27" x14ac:dyDescent="0.25">
      <c r="A76" s="93">
        <v>26</v>
      </c>
      <c r="B76" s="90" t="str">
        <f>VLOOKUP(E76,'[1]7-8'!$A$2:$G$150,5,FALSE)</f>
        <v>Ивонина Евгения Витальевна</v>
      </c>
      <c r="C76" s="101" t="str">
        <f>VLOOKUP(E76,'[1]7-8'!$A$2:$G$150,7,FALSE)</f>
        <v>МАОУ "СОШ №19"</v>
      </c>
      <c r="D76" s="106">
        <f>VLOOKUP(E76,'[1]7-8'!$A$2:$G$150,6,FALSE)</f>
        <v>7</v>
      </c>
      <c r="E76" s="63" t="s">
        <v>29</v>
      </c>
      <c r="F76" s="24">
        <v>1</v>
      </c>
      <c r="G76" s="25">
        <v>2</v>
      </c>
      <c r="H76" s="25">
        <v>1</v>
      </c>
      <c r="I76" s="25">
        <v>1</v>
      </c>
      <c r="J76" s="26">
        <v>2</v>
      </c>
      <c r="K76" s="27">
        <v>3</v>
      </c>
      <c r="L76" s="25">
        <v>4</v>
      </c>
      <c r="M76" s="25">
        <v>4</v>
      </c>
      <c r="N76" s="25">
        <v>3</v>
      </c>
      <c r="O76" s="28">
        <v>1</v>
      </c>
      <c r="P76" s="24">
        <v>345</v>
      </c>
      <c r="Q76" s="25">
        <v>135</v>
      </c>
      <c r="R76" s="25">
        <v>13</v>
      </c>
      <c r="S76" s="25">
        <v>145</v>
      </c>
      <c r="T76" s="28">
        <v>234</v>
      </c>
      <c r="U76" s="59">
        <f t="shared" si="6"/>
        <v>9</v>
      </c>
      <c r="V76" s="70">
        <v>0</v>
      </c>
      <c r="W76" s="69">
        <v>0</v>
      </c>
      <c r="X76" s="69">
        <v>0</v>
      </c>
      <c r="Y76" s="75">
        <v>0</v>
      </c>
      <c r="Z76" s="76">
        <f t="shared" si="7"/>
        <v>0</v>
      </c>
      <c r="AA76" s="76">
        <f t="shared" si="8"/>
        <v>9</v>
      </c>
    </row>
    <row r="77" spans="1:27" x14ac:dyDescent="0.25">
      <c r="A77" s="93">
        <v>27</v>
      </c>
      <c r="B77" s="90" t="str">
        <f>VLOOKUP(E77,'[1]7-8'!$A$2:$G$150,5,FALSE)</f>
        <v>Денисов Никита Юрьевич</v>
      </c>
      <c r="C77" s="101" t="str">
        <f>VLOOKUP(E77,'[1]7-8'!$A$2:$G$150,7,FALSE)</f>
        <v>МАОУ "Лицей №10"</v>
      </c>
      <c r="D77" s="106">
        <f>VLOOKUP(E77,'[1]7-8'!$A$2:$G$150,6,FALSE)</f>
        <v>7</v>
      </c>
      <c r="E77" s="63" t="s">
        <v>32</v>
      </c>
      <c r="F77" s="24">
        <v>1</v>
      </c>
      <c r="G77" s="25">
        <v>2</v>
      </c>
      <c r="H77" s="25">
        <v>1</v>
      </c>
      <c r="I77" s="25">
        <v>1</v>
      </c>
      <c r="J77" s="26">
        <v>2</v>
      </c>
      <c r="K77" s="27">
        <v>3</v>
      </c>
      <c r="L77" s="25">
        <v>4</v>
      </c>
      <c r="M77" s="25">
        <v>4</v>
      </c>
      <c r="N77" s="25">
        <v>1</v>
      </c>
      <c r="O77" s="28">
        <v>2</v>
      </c>
      <c r="P77" s="24">
        <v>14</v>
      </c>
      <c r="Q77" s="25">
        <v>135</v>
      </c>
      <c r="R77" s="25">
        <v>13</v>
      </c>
      <c r="S77" s="25">
        <v>1</v>
      </c>
      <c r="T77" s="28">
        <v>1</v>
      </c>
      <c r="U77" s="59">
        <f t="shared" si="6"/>
        <v>7</v>
      </c>
      <c r="V77" s="70"/>
      <c r="W77" s="69">
        <v>0</v>
      </c>
      <c r="X77" s="69">
        <v>2</v>
      </c>
      <c r="Y77" s="75"/>
      <c r="Z77" s="76">
        <f t="shared" si="7"/>
        <v>2</v>
      </c>
      <c r="AA77" s="76">
        <f t="shared" si="8"/>
        <v>9</v>
      </c>
    </row>
    <row r="78" spans="1:27" x14ac:dyDescent="0.25">
      <c r="A78" s="93">
        <v>28</v>
      </c>
      <c r="B78" s="90" t="str">
        <f>VLOOKUP(E78,'[1]7-8'!$A$2:$G$150,5,FALSE)</f>
        <v>Шетюк Василиса Анатольевна</v>
      </c>
      <c r="C78" s="101" t="str">
        <f>VLOOKUP(E78,'[1]7-8'!$A$2:$G$150,7,FALSE)</f>
        <v>МАОУ "Лицей №10"</v>
      </c>
      <c r="D78" s="106">
        <f>VLOOKUP(E78,'[1]7-8'!$A$2:$G$150,6,FALSE)</f>
        <v>7</v>
      </c>
      <c r="E78" s="63" t="s">
        <v>40</v>
      </c>
      <c r="F78" s="24">
        <v>1</v>
      </c>
      <c r="G78" s="25">
        <v>2</v>
      </c>
      <c r="H78" s="25">
        <v>1</v>
      </c>
      <c r="I78" s="25">
        <v>1</v>
      </c>
      <c r="J78" s="26">
        <v>2</v>
      </c>
      <c r="K78" s="27">
        <v>1</v>
      </c>
      <c r="L78" s="25">
        <v>2</v>
      </c>
      <c r="M78" s="25">
        <v>4</v>
      </c>
      <c r="N78" s="25">
        <v>13</v>
      </c>
      <c r="O78" s="28">
        <v>1</v>
      </c>
      <c r="P78" s="24">
        <v>3</v>
      </c>
      <c r="Q78" s="25">
        <v>1</v>
      </c>
      <c r="R78" s="25">
        <v>25</v>
      </c>
      <c r="S78" s="25">
        <v>35</v>
      </c>
      <c r="T78" s="28">
        <v>1</v>
      </c>
      <c r="U78" s="59">
        <f t="shared" si="6"/>
        <v>7</v>
      </c>
      <c r="V78" s="70">
        <v>0</v>
      </c>
      <c r="W78" s="69">
        <v>0</v>
      </c>
      <c r="X78" s="69">
        <v>2</v>
      </c>
      <c r="Y78" s="75">
        <v>0</v>
      </c>
      <c r="Z78" s="76">
        <f t="shared" si="7"/>
        <v>2</v>
      </c>
      <c r="AA78" s="76">
        <f t="shared" si="8"/>
        <v>9</v>
      </c>
    </row>
    <row r="79" spans="1:27" hidden="1" x14ac:dyDescent="0.25">
      <c r="A79" s="93">
        <v>77</v>
      </c>
      <c r="B79" s="90" t="str">
        <f>VLOOKUP(E79,'[1]7-8'!$A$2:$G$150,5,FALSE)</f>
        <v>Шарапова Мария Константиновна</v>
      </c>
      <c r="C79" s="101" t="str">
        <f>VLOOKUP(E79,'[1]7-8'!$A$2:$G$150,7,FALSE)</f>
        <v>МАОУ "Лицей №10"</v>
      </c>
      <c r="D79" s="106">
        <f>VLOOKUP(E79,'[1]7-8'!$A$2:$G$150,6,FALSE)</f>
        <v>8</v>
      </c>
      <c r="E79" s="63" t="s">
        <v>42</v>
      </c>
      <c r="F79" s="24">
        <v>1</v>
      </c>
      <c r="G79" s="25">
        <v>2</v>
      </c>
      <c r="H79" s="25">
        <v>1</v>
      </c>
      <c r="I79" s="25">
        <v>1</v>
      </c>
      <c r="J79" s="26">
        <v>2</v>
      </c>
      <c r="K79" s="27">
        <v>3</v>
      </c>
      <c r="L79" s="25">
        <v>4</v>
      </c>
      <c r="M79" s="25">
        <v>1</v>
      </c>
      <c r="N79" s="25">
        <v>13</v>
      </c>
      <c r="O79" s="28">
        <v>1</v>
      </c>
      <c r="P79" s="24">
        <v>4</v>
      </c>
      <c r="Q79" s="25">
        <v>12</v>
      </c>
      <c r="R79" s="25">
        <v>3</v>
      </c>
      <c r="S79" s="25">
        <v>1234</v>
      </c>
      <c r="T79" s="28">
        <v>4</v>
      </c>
      <c r="U79" s="59">
        <f t="shared" si="6"/>
        <v>7</v>
      </c>
      <c r="V79" s="70">
        <v>0</v>
      </c>
      <c r="W79" s="69">
        <v>1</v>
      </c>
      <c r="X79" s="69">
        <v>1</v>
      </c>
      <c r="Y79" s="75">
        <v>0</v>
      </c>
      <c r="Z79" s="76">
        <f t="shared" si="7"/>
        <v>2</v>
      </c>
      <c r="AA79" s="76">
        <f t="shared" si="8"/>
        <v>9</v>
      </c>
    </row>
    <row r="80" spans="1:27" x14ac:dyDescent="0.25">
      <c r="A80" s="93">
        <v>29</v>
      </c>
      <c r="B80" s="90" t="str">
        <f>VLOOKUP(E80,'[1]7-8'!$A$2:$G$150,5,FALSE)</f>
        <v>Ремизов Артем Михайлович</v>
      </c>
      <c r="C80" s="101" t="str">
        <f>VLOOKUP(E80,'[1]7-8'!$A$2:$G$150,7,FALSE)</f>
        <v>???</v>
      </c>
      <c r="D80" s="106">
        <f>VLOOKUP(E80,'[1]7-8'!$A$2:$G$150,6,FALSE)</f>
        <v>7</v>
      </c>
      <c r="E80" s="63" t="s">
        <v>87</v>
      </c>
      <c r="F80" s="24">
        <v>1</v>
      </c>
      <c r="G80" s="25">
        <v>2</v>
      </c>
      <c r="H80" s="25">
        <v>1</v>
      </c>
      <c r="I80" s="25">
        <v>1</v>
      </c>
      <c r="J80" s="26">
        <v>2</v>
      </c>
      <c r="K80" s="27">
        <v>3</v>
      </c>
      <c r="L80" s="25">
        <v>4</v>
      </c>
      <c r="M80" s="25">
        <v>4</v>
      </c>
      <c r="N80" s="25">
        <v>1</v>
      </c>
      <c r="O80" s="28">
        <v>3</v>
      </c>
      <c r="P80" s="24">
        <v>34</v>
      </c>
      <c r="Q80" s="25">
        <v>1234</v>
      </c>
      <c r="R80" s="25">
        <v>23</v>
      </c>
      <c r="S80" s="25">
        <v>134</v>
      </c>
      <c r="T80" s="28">
        <v>14</v>
      </c>
      <c r="U80" s="59">
        <f t="shared" si="6"/>
        <v>7</v>
      </c>
      <c r="V80" s="70"/>
      <c r="W80" s="69"/>
      <c r="X80" s="69">
        <v>2</v>
      </c>
      <c r="Y80" s="75"/>
      <c r="Z80" s="76">
        <f t="shared" si="7"/>
        <v>2</v>
      </c>
      <c r="AA80" s="76">
        <f t="shared" si="8"/>
        <v>9</v>
      </c>
    </row>
    <row r="81" spans="1:28" x14ac:dyDescent="0.25">
      <c r="A81" s="93">
        <v>30</v>
      </c>
      <c r="B81" s="90" t="str">
        <f>VLOOKUP(E81,'[1]7-8'!$A$2:$G$150,5,FALSE)</f>
        <v>Чернышев Егор Сергеевич</v>
      </c>
      <c r="C81" s="101" t="str">
        <f>VLOOKUP(E81,'[1]7-8'!$A$2:$G$150,7,FALSE)</f>
        <v>МАОУ "Гимназия №2"</v>
      </c>
      <c r="D81" s="106">
        <f>VLOOKUP(E81,'[1]7-8'!$A$2:$G$150,6,FALSE)</f>
        <v>7</v>
      </c>
      <c r="E81" s="63" t="s">
        <v>9</v>
      </c>
      <c r="F81" s="24">
        <v>1</v>
      </c>
      <c r="G81" s="25">
        <v>2</v>
      </c>
      <c r="H81" s="25">
        <v>1</v>
      </c>
      <c r="I81" s="25">
        <v>1</v>
      </c>
      <c r="J81" s="26">
        <v>1</v>
      </c>
      <c r="K81" s="27">
        <v>3</v>
      </c>
      <c r="L81" s="25">
        <v>4</v>
      </c>
      <c r="M81" s="25">
        <v>4</v>
      </c>
      <c r="N81" s="25">
        <v>1</v>
      </c>
      <c r="O81" s="28">
        <v>3</v>
      </c>
      <c r="P81" s="24">
        <v>1</v>
      </c>
      <c r="Q81" s="25">
        <v>123</v>
      </c>
      <c r="R81" s="25"/>
      <c r="S81" s="25"/>
      <c r="T81" s="28">
        <v>3</v>
      </c>
      <c r="U81" s="59">
        <f t="shared" si="6"/>
        <v>6</v>
      </c>
      <c r="V81" s="70"/>
      <c r="W81" s="69"/>
      <c r="X81" s="69">
        <v>2</v>
      </c>
      <c r="Y81" s="75"/>
      <c r="Z81" s="76">
        <f t="shared" si="7"/>
        <v>2</v>
      </c>
      <c r="AA81" s="76">
        <f t="shared" si="8"/>
        <v>8</v>
      </c>
    </row>
    <row r="82" spans="1:28" x14ac:dyDescent="0.25">
      <c r="A82" s="93">
        <v>31</v>
      </c>
      <c r="B82" s="90" t="str">
        <f>VLOOKUP(E82,'[1]7-8'!$A$2:$G$150,5,FALSE)</f>
        <v>Азанов Егор Сергеевич</v>
      </c>
      <c r="C82" s="101" t="str">
        <f>VLOOKUP(E82,'[1]7-8'!$A$2:$G$150,7,FALSE)</f>
        <v>МАОУ "Лицей №10"</v>
      </c>
      <c r="D82" s="106">
        <f>VLOOKUP(E82,'[1]7-8'!$A$2:$G$150,6,FALSE)</f>
        <v>7</v>
      </c>
      <c r="E82" s="63" t="s">
        <v>14</v>
      </c>
      <c r="F82" s="24">
        <v>1</v>
      </c>
      <c r="G82" s="25">
        <v>2</v>
      </c>
      <c r="H82" s="25">
        <v>1</v>
      </c>
      <c r="I82" s="25">
        <v>1</v>
      </c>
      <c r="J82" s="26">
        <v>2</v>
      </c>
      <c r="K82" s="27">
        <v>4</v>
      </c>
      <c r="L82" s="25">
        <v>5</v>
      </c>
      <c r="M82" s="25">
        <v>4</v>
      </c>
      <c r="N82" s="25">
        <v>1</v>
      </c>
      <c r="O82" s="28">
        <v>1</v>
      </c>
      <c r="P82" s="24">
        <v>4</v>
      </c>
      <c r="Q82" s="25">
        <v>245</v>
      </c>
      <c r="R82" s="25">
        <v>3</v>
      </c>
      <c r="S82" s="25">
        <v>13</v>
      </c>
      <c r="T82" s="28">
        <v>1</v>
      </c>
      <c r="U82" s="59">
        <f t="shared" si="6"/>
        <v>7</v>
      </c>
      <c r="V82" s="70">
        <v>0</v>
      </c>
      <c r="W82" s="69"/>
      <c r="X82" s="69">
        <v>1</v>
      </c>
      <c r="Y82" s="75">
        <v>0</v>
      </c>
      <c r="Z82" s="76">
        <f t="shared" si="7"/>
        <v>1</v>
      </c>
      <c r="AA82" s="76">
        <f t="shared" si="8"/>
        <v>8</v>
      </c>
    </row>
    <row r="83" spans="1:28" x14ac:dyDescent="0.25">
      <c r="A83" s="93">
        <v>32</v>
      </c>
      <c r="B83" s="90" t="str">
        <f>VLOOKUP(E83,'[1]7-8'!$A$2:$G$150,5,FALSE)</f>
        <v>Галактионов Данила Линарисович</v>
      </c>
      <c r="C83" s="101" t="str">
        <f>VLOOKUP(E83,'[1]7-8'!$A$2:$G$150,7,FALSE)</f>
        <v>МАОУ "СОШ №145"</v>
      </c>
      <c r="D83" s="106">
        <f>VLOOKUP(E83,'[1]7-8'!$A$2:$G$150,6,FALSE)</f>
        <v>7</v>
      </c>
      <c r="E83" s="63" t="s">
        <v>15</v>
      </c>
      <c r="F83" s="24">
        <v>1</v>
      </c>
      <c r="G83" s="25">
        <v>2</v>
      </c>
      <c r="H83" s="25">
        <v>1</v>
      </c>
      <c r="I83" s="25">
        <v>1</v>
      </c>
      <c r="J83" s="26">
        <v>2</v>
      </c>
      <c r="K83" s="27">
        <v>3</v>
      </c>
      <c r="L83" s="25">
        <v>4</v>
      </c>
      <c r="M83" s="25">
        <v>4</v>
      </c>
      <c r="N83" s="25">
        <v>3</v>
      </c>
      <c r="O83" s="28">
        <v>2</v>
      </c>
      <c r="P83" s="24">
        <v>124</v>
      </c>
      <c r="Q83" s="25">
        <v>125</v>
      </c>
      <c r="R83" s="25">
        <v>14</v>
      </c>
      <c r="S83" s="25">
        <v>124</v>
      </c>
      <c r="T83" s="28">
        <v>4</v>
      </c>
      <c r="U83" s="59">
        <f t="shared" si="6"/>
        <v>7</v>
      </c>
      <c r="V83" s="70">
        <v>0</v>
      </c>
      <c r="W83" s="69">
        <v>0</v>
      </c>
      <c r="X83" s="69">
        <v>1</v>
      </c>
      <c r="Y83" s="75"/>
      <c r="Z83" s="76">
        <f t="shared" si="7"/>
        <v>1</v>
      </c>
      <c r="AA83" s="76">
        <f t="shared" si="8"/>
        <v>8</v>
      </c>
    </row>
    <row r="84" spans="1:28" x14ac:dyDescent="0.25">
      <c r="A84" s="93">
        <v>33</v>
      </c>
      <c r="B84" s="90" t="str">
        <f>VLOOKUP(E84,'[1]7-8'!$A$2:$G$150,5,FALSE)</f>
        <v>Андреева Екатерина Витальевна</v>
      </c>
      <c r="C84" s="101" t="str">
        <f>VLOOKUP(E84,'[1]7-8'!$A$2:$G$150,7,FALSE)</f>
        <v>МАОУ "Лицей №10"</v>
      </c>
      <c r="D84" s="106">
        <f>VLOOKUP(E84,'[1]7-8'!$A$2:$G$150,6,FALSE)</f>
        <v>7</v>
      </c>
      <c r="E84" s="63" t="s">
        <v>16</v>
      </c>
      <c r="F84" s="24">
        <v>1</v>
      </c>
      <c r="G84" s="25">
        <v>2</v>
      </c>
      <c r="H84" s="25">
        <v>2</v>
      </c>
      <c r="I84" s="25">
        <v>1</v>
      </c>
      <c r="J84" s="26">
        <v>2</v>
      </c>
      <c r="K84" s="27">
        <v>3</v>
      </c>
      <c r="L84" s="25">
        <v>1</v>
      </c>
      <c r="M84" s="25">
        <v>4</v>
      </c>
      <c r="N84" s="25">
        <v>1</v>
      </c>
      <c r="O84" s="28">
        <v>1</v>
      </c>
      <c r="P84" s="24">
        <v>34</v>
      </c>
      <c r="Q84" s="25">
        <v>24</v>
      </c>
      <c r="R84" s="25">
        <v>123</v>
      </c>
      <c r="S84" s="25">
        <v>135</v>
      </c>
      <c r="T84" s="28">
        <v>12</v>
      </c>
      <c r="U84" s="59">
        <f t="shared" si="6"/>
        <v>8</v>
      </c>
      <c r="V84" s="70">
        <v>0</v>
      </c>
      <c r="W84" s="69">
        <v>0</v>
      </c>
      <c r="X84" s="69">
        <v>0</v>
      </c>
      <c r="Y84" s="75">
        <v>0</v>
      </c>
      <c r="Z84" s="76">
        <f t="shared" si="7"/>
        <v>0</v>
      </c>
      <c r="AA84" s="76">
        <f t="shared" si="8"/>
        <v>8</v>
      </c>
    </row>
    <row r="85" spans="1:28" x14ac:dyDescent="0.25">
      <c r="A85" s="93">
        <v>34</v>
      </c>
      <c r="B85" s="90" t="str">
        <f>VLOOKUP(E85,'[1]7-8'!$A$2:$G$150,5,FALSE)</f>
        <v>Дудкин Сергей Васильевич</v>
      </c>
      <c r="C85" s="101" t="str">
        <f>VLOOKUP(E85,'[1]7-8'!$A$2:$G$150,7,FALSE)</f>
        <v>МАОУ "Лицей №10"</v>
      </c>
      <c r="D85" s="106">
        <f>VLOOKUP(E85,'[1]7-8'!$A$2:$G$150,6,FALSE)</f>
        <v>7</v>
      </c>
      <c r="E85" s="63" t="s">
        <v>30</v>
      </c>
      <c r="F85" s="24">
        <v>1</v>
      </c>
      <c r="G85" s="25">
        <v>2</v>
      </c>
      <c r="H85" s="25">
        <v>1</v>
      </c>
      <c r="I85" s="25">
        <v>1</v>
      </c>
      <c r="J85" s="26">
        <v>2</v>
      </c>
      <c r="K85" s="27">
        <v>3</v>
      </c>
      <c r="L85" s="25">
        <v>4</v>
      </c>
      <c r="M85" s="25">
        <v>3</v>
      </c>
      <c r="N85" s="25">
        <v>1</v>
      </c>
      <c r="O85" s="28">
        <v>4</v>
      </c>
      <c r="P85" s="24">
        <v>4</v>
      </c>
      <c r="Q85" s="25">
        <v>12</v>
      </c>
      <c r="R85" s="25">
        <v>124</v>
      </c>
      <c r="S85" s="25">
        <v>235</v>
      </c>
      <c r="T85" s="28">
        <v>34</v>
      </c>
      <c r="U85" s="59">
        <f t="shared" si="6"/>
        <v>8</v>
      </c>
      <c r="V85" s="70">
        <v>0</v>
      </c>
      <c r="W85" s="69"/>
      <c r="X85" s="69"/>
      <c r="Y85" s="75"/>
      <c r="Z85" s="76">
        <f t="shared" si="7"/>
        <v>0</v>
      </c>
      <c r="AA85" s="76">
        <f t="shared" si="8"/>
        <v>8</v>
      </c>
    </row>
    <row r="86" spans="1:28" x14ac:dyDescent="0.25">
      <c r="A86" s="93">
        <v>35</v>
      </c>
      <c r="B86" s="90" t="str">
        <f>VLOOKUP(E86,'[1]7-8'!$A$2:$G$150,5,FALSE)</f>
        <v>Татаурова Мария Алексеевна</v>
      </c>
      <c r="C86" s="101" t="str">
        <f>VLOOKUP(E86,'[1]7-8'!$A$2:$G$150,7,FALSE)</f>
        <v>МАОУ "СОШ №145"</v>
      </c>
      <c r="D86" s="106">
        <f>VLOOKUP(E86,'[1]7-8'!$A$2:$G$150,6,FALSE)</f>
        <v>7</v>
      </c>
      <c r="E86" s="63" t="s">
        <v>77</v>
      </c>
      <c r="F86" s="24">
        <v>1</v>
      </c>
      <c r="G86" s="25">
        <v>2</v>
      </c>
      <c r="H86" s="25">
        <v>1</v>
      </c>
      <c r="I86" s="25">
        <v>1</v>
      </c>
      <c r="J86" s="26">
        <v>2</v>
      </c>
      <c r="K86" s="27">
        <v>3</v>
      </c>
      <c r="L86" s="25">
        <v>2</v>
      </c>
      <c r="M86" s="25">
        <v>4</v>
      </c>
      <c r="N86" s="25">
        <v>1</v>
      </c>
      <c r="O86" s="28">
        <v>5</v>
      </c>
      <c r="P86" s="24">
        <v>4</v>
      </c>
      <c r="Q86" s="25">
        <v>12</v>
      </c>
      <c r="R86" s="25">
        <v>4</v>
      </c>
      <c r="S86" s="25">
        <v>34</v>
      </c>
      <c r="T86" s="28">
        <v>4</v>
      </c>
      <c r="U86" s="59">
        <f t="shared" si="6"/>
        <v>7</v>
      </c>
      <c r="V86" s="70">
        <v>0</v>
      </c>
      <c r="W86" s="69">
        <v>0</v>
      </c>
      <c r="X86" s="69">
        <v>0</v>
      </c>
      <c r="Y86" s="75">
        <v>0</v>
      </c>
      <c r="Z86" s="76">
        <f t="shared" si="7"/>
        <v>0</v>
      </c>
      <c r="AA86" s="76">
        <f t="shared" si="8"/>
        <v>7</v>
      </c>
    </row>
    <row r="87" spans="1:28" x14ac:dyDescent="0.25">
      <c r="A87" s="93">
        <v>36</v>
      </c>
      <c r="B87" s="90" t="str">
        <f>VLOOKUP(E87,'[1]7-8'!$A$2:$G$150,5,FALSE)</f>
        <v>Шульмин Глеб Дмитриевич</v>
      </c>
      <c r="C87" s="101" t="str">
        <f>VLOOKUP(E87,'[1]7-8'!$A$2:$G$150,7,FALSE)</f>
        <v>МАОУ "Лицей №10"</v>
      </c>
      <c r="D87" s="106">
        <f>VLOOKUP(E87,'[1]7-8'!$A$2:$G$150,6,FALSE)</f>
        <v>7</v>
      </c>
      <c r="E87" s="63" t="s">
        <v>88</v>
      </c>
      <c r="F87" s="24">
        <v>1</v>
      </c>
      <c r="G87" s="25">
        <v>2</v>
      </c>
      <c r="H87" s="25">
        <v>1</v>
      </c>
      <c r="I87" s="25">
        <v>1</v>
      </c>
      <c r="J87" s="26">
        <v>2</v>
      </c>
      <c r="K87" s="27">
        <v>3</v>
      </c>
      <c r="L87" s="25">
        <v>4</v>
      </c>
      <c r="M87" s="25">
        <v>4</v>
      </c>
      <c r="N87" s="25">
        <v>1</v>
      </c>
      <c r="O87" s="28">
        <v>5</v>
      </c>
      <c r="P87" s="24">
        <v>45</v>
      </c>
      <c r="Q87" s="25">
        <v>23</v>
      </c>
      <c r="R87" s="25">
        <v>12</v>
      </c>
      <c r="S87" s="25">
        <v>35</v>
      </c>
      <c r="T87" s="28">
        <v>14</v>
      </c>
      <c r="U87" s="59">
        <f t="shared" si="6"/>
        <v>7</v>
      </c>
      <c r="V87" s="70">
        <v>0</v>
      </c>
      <c r="W87" s="69">
        <v>0</v>
      </c>
      <c r="X87" s="69">
        <v>0</v>
      </c>
      <c r="Y87" s="75">
        <v>0</v>
      </c>
      <c r="Z87" s="76">
        <f t="shared" si="7"/>
        <v>0</v>
      </c>
      <c r="AA87" s="76">
        <f t="shared" si="8"/>
        <v>7</v>
      </c>
    </row>
    <row r="88" spans="1:28" hidden="1" x14ac:dyDescent="0.25">
      <c r="A88" s="93">
        <v>86</v>
      </c>
      <c r="B88" s="90" t="str">
        <f>VLOOKUP(E88,'[1]7-8'!$A$2:$G$150,5,FALSE)</f>
        <v>Сурков Иван Алексеевич</v>
      </c>
      <c r="C88" s="101" t="str">
        <f>VLOOKUP(E88,'[1]7-8'!$A$2:$G$150,7,FALSE)</f>
        <v>МАОУ "Лицей №10"</v>
      </c>
      <c r="D88" s="106">
        <f>VLOOKUP(E88,'[1]7-8'!$A$2:$G$150,6,FALSE)</f>
        <v>8</v>
      </c>
      <c r="E88" s="63" t="s">
        <v>43</v>
      </c>
      <c r="F88" s="24">
        <v>1</v>
      </c>
      <c r="G88" s="25">
        <v>2</v>
      </c>
      <c r="H88" s="25">
        <v>1</v>
      </c>
      <c r="I88" s="25">
        <v>1</v>
      </c>
      <c r="J88" s="26">
        <v>2</v>
      </c>
      <c r="K88" s="27">
        <v>3</v>
      </c>
      <c r="L88" s="25">
        <v>4</v>
      </c>
      <c r="M88" s="25">
        <v>1</v>
      </c>
      <c r="N88" s="25">
        <v>1</v>
      </c>
      <c r="O88" s="28">
        <v>4</v>
      </c>
      <c r="P88" s="24">
        <v>34</v>
      </c>
      <c r="Q88" s="25">
        <v>12</v>
      </c>
      <c r="R88" s="25">
        <v>1345</v>
      </c>
      <c r="S88" s="25">
        <v>13</v>
      </c>
      <c r="T88" s="28">
        <v>12</v>
      </c>
      <c r="U88" s="59">
        <f t="shared" si="6"/>
        <v>5</v>
      </c>
      <c r="V88" s="70">
        <v>0</v>
      </c>
      <c r="W88" s="69">
        <v>0</v>
      </c>
      <c r="X88" s="69">
        <v>1</v>
      </c>
      <c r="Y88" s="75">
        <v>0</v>
      </c>
      <c r="Z88" s="76">
        <f t="shared" si="7"/>
        <v>1</v>
      </c>
      <c r="AA88" s="76">
        <f t="shared" si="8"/>
        <v>6</v>
      </c>
    </row>
    <row r="89" spans="1:28" ht="15.75" thickBot="1" x14ac:dyDescent="0.3">
      <c r="A89" s="94">
        <v>37</v>
      </c>
      <c r="B89" s="90" t="str">
        <f>VLOOKUP(E89,'[1]7-8'!$A$2:$G$150,5,FALSE)</f>
        <v>Пинкевич София Игоревна</v>
      </c>
      <c r="C89" s="102" t="str">
        <f>VLOOKUP(E89,'[1]7-8'!$A$2:$G$150,7,FALSE)</f>
        <v>МАОУ "Лицей №10"</v>
      </c>
      <c r="D89" s="107">
        <f>VLOOKUP(E89,'[1]7-8'!$A$2:$G$150,6,FALSE)</f>
        <v>7</v>
      </c>
      <c r="E89" s="63" t="s">
        <v>92</v>
      </c>
      <c r="F89" s="24">
        <v>1</v>
      </c>
      <c r="G89" s="25">
        <v>2</v>
      </c>
      <c r="H89" s="25">
        <v>1</v>
      </c>
      <c r="I89" s="25">
        <v>1</v>
      </c>
      <c r="J89" s="26">
        <v>2</v>
      </c>
      <c r="K89" s="27">
        <v>1</v>
      </c>
      <c r="L89" s="25">
        <v>4</v>
      </c>
      <c r="M89" s="25">
        <v>4</v>
      </c>
      <c r="N89" s="25">
        <v>1</v>
      </c>
      <c r="O89" s="28">
        <v>3</v>
      </c>
      <c r="P89" s="24">
        <v>45</v>
      </c>
      <c r="Q89" s="25">
        <v>15</v>
      </c>
      <c r="R89" s="25">
        <v>1</v>
      </c>
      <c r="S89" s="25">
        <v>24</v>
      </c>
      <c r="T89" s="28">
        <v>12</v>
      </c>
      <c r="U89" s="59">
        <f t="shared" si="6"/>
        <v>5</v>
      </c>
      <c r="V89" s="70"/>
      <c r="W89" s="69">
        <v>0</v>
      </c>
      <c r="X89" s="69">
        <v>0</v>
      </c>
      <c r="Y89" s="75"/>
      <c r="Z89" s="76">
        <f t="shared" si="7"/>
        <v>0</v>
      </c>
      <c r="AA89" s="76">
        <f t="shared" si="8"/>
        <v>5</v>
      </c>
    </row>
    <row r="90" spans="1:28" ht="24.75" hidden="1" customHeight="1" thickBot="1" x14ac:dyDescent="0.25">
      <c r="C90" s="88"/>
      <c r="D90" s="111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8" ht="13.5" customHeight="1" thickBot="1" x14ac:dyDescent="0.25">
      <c r="A91" s="57">
        <v>87</v>
      </c>
      <c r="B91" s="126" t="s">
        <v>3</v>
      </c>
      <c r="C91" s="127"/>
      <c r="D91" s="127"/>
      <c r="E91" s="128"/>
      <c r="F91" s="29">
        <f t="shared" ref="F91:T91" si="9">COUNTIF(F3:F89,F1)</f>
        <v>25</v>
      </c>
      <c r="G91" s="49">
        <f t="shared" si="9"/>
        <v>83</v>
      </c>
      <c r="H91" s="49">
        <f t="shared" si="9"/>
        <v>82</v>
      </c>
      <c r="I91" s="49">
        <f t="shared" si="9"/>
        <v>8</v>
      </c>
      <c r="J91" s="50">
        <f t="shared" si="9"/>
        <v>82</v>
      </c>
      <c r="K91" s="29">
        <f t="shared" si="9"/>
        <v>83</v>
      </c>
      <c r="L91" s="49">
        <f t="shared" si="9"/>
        <v>11</v>
      </c>
      <c r="M91" s="49">
        <f t="shared" si="9"/>
        <v>75</v>
      </c>
      <c r="N91" s="49">
        <f t="shared" si="9"/>
        <v>10</v>
      </c>
      <c r="O91" s="49">
        <f t="shared" si="9"/>
        <v>48</v>
      </c>
      <c r="P91" s="29">
        <f t="shared" si="9"/>
        <v>6</v>
      </c>
      <c r="Q91" s="49">
        <f t="shared" si="9"/>
        <v>6</v>
      </c>
      <c r="R91" s="49">
        <f t="shared" si="9"/>
        <v>18</v>
      </c>
      <c r="S91" s="49">
        <f t="shared" si="9"/>
        <v>12</v>
      </c>
      <c r="T91" s="50">
        <f t="shared" si="9"/>
        <v>9</v>
      </c>
      <c r="U91" s="45">
        <f t="shared" ref="U91:AA91" si="10">MAX(U3:U89)</f>
        <v>22</v>
      </c>
      <c r="V91" s="46">
        <f t="shared" si="10"/>
        <v>20</v>
      </c>
      <c r="W91" s="47">
        <f t="shared" si="10"/>
        <v>15</v>
      </c>
      <c r="X91" s="47">
        <f t="shared" si="10"/>
        <v>15</v>
      </c>
      <c r="Y91" s="48">
        <f t="shared" si="10"/>
        <v>20</v>
      </c>
      <c r="Z91" s="55">
        <f t="shared" si="10"/>
        <v>70</v>
      </c>
      <c r="AA91" s="45">
        <f t="shared" si="10"/>
        <v>85</v>
      </c>
    </row>
    <row r="92" spans="1:28" ht="13.5" customHeight="1" thickBot="1" x14ac:dyDescent="0.25">
      <c r="A92" s="30"/>
      <c r="B92" s="31" t="s">
        <v>4</v>
      </c>
      <c r="C92" s="32"/>
      <c r="D92" s="108"/>
      <c r="E92" s="32"/>
      <c r="F92" s="33">
        <f t="shared" ref="F92:T92" si="11">F91/$A$91*100</f>
        <v>28.735632183908045</v>
      </c>
      <c r="G92" s="51">
        <f t="shared" si="11"/>
        <v>95.402298850574709</v>
      </c>
      <c r="H92" s="51">
        <f t="shared" si="11"/>
        <v>94.252873563218387</v>
      </c>
      <c r="I92" s="51">
        <f t="shared" si="11"/>
        <v>9.1954022988505741</v>
      </c>
      <c r="J92" s="52">
        <f t="shared" si="11"/>
        <v>94.252873563218387</v>
      </c>
      <c r="K92" s="33">
        <f t="shared" si="11"/>
        <v>95.402298850574709</v>
      </c>
      <c r="L92" s="51">
        <f t="shared" si="11"/>
        <v>12.643678160919542</v>
      </c>
      <c r="M92" s="51">
        <f t="shared" si="11"/>
        <v>86.206896551724128</v>
      </c>
      <c r="N92" s="51">
        <f t="shared" si="11"/>
        <v>11.494252873563218</v>
      </c>
      <c r="O92" s="51">
        <f t="shared" si="11"/>
        <v>55.172413793103445</v>
      </c>
      <c r="P92" s="87">
        <f t="shared" si="11"/>
        <v>6.8965517241379306</v>
      </c>
      <c r="Q92" s="84">
        <f t="shared" si="11"/>
        <v>6.8965517241379306</v>
      </c>
      <c r="R92" s="84">
        <f t="shared" si="11"/>
        <v>20.689655172413794</v>
      </c>
      <c r="S92" s="84">
        <f t="shared" si="11"/>
        <v>13.793103448275861</v>
      </c>
      <c r="T92" s="85">
        <f t="shared" si="11"/>
        <v>10.344827586206897</v>
      </c>
      <c r="U92" s="34"/>
      <c r="V92" s="35"/>
      <c r="W92" s="36"/>
      <c r="X92" s="36"/>
      <c r="Y92" s="37"/>
      <c r="Z92" s="54"/>
      <c r="AA92" s="34"/>
    </row>
    <row r="93" spans="1:28" x14ac:dyDescent="0.25">
      <c r="U93" s="38"/>
      <c r="V93" s="39"/>
      <c r="W93" s="39"/>
      <c r="X93" s="39"/>
      <c r="Y93" s="39"/>
      <c r="Z93" s="38"/>
      <c r="AA93" s="38"/>
    </row>
    <row r="94" spans="1:28" x14ac:dyDescent="0.25">
      <c r="B94" s="40">
        <v>42343</v>
      </c>
      <c r="C94" s="40"/>
      <c r="D94" s="109"/>
      <c r="E94" s="40"/>
      <c r="AB94" s="42"/>
    </row>
    <row r="97" spans="2:20" x14ac:dyDescent="0.25">
      <c r="B97" s="98">
        <f>A89*0.08</f>
        <v>2.96</v>
      </c>
      <c r="C97" s="121" t="s">
        <v>176</v>
      </c>
    </row>
    <row r="98" spans="2:20" x14ac:dyDescent="0.25">
      <c r="B98" s="98">
        <f>A89*0.35</f>
        <v>12.95</v>
      </c>
      <c r="C98" s="122" t="s">
        <v>175</v>
      </c>
    </row>
    <row r="105" spans="2:20" x14ac:dyDescent="0.25">
      <c r="B105" s="18"/>
      <c r="C105" s="18"/>
      <c r="D105" s="43"/>
      <c r="E105" s="18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</row>
    <row r="106" spans="2:20" x14ac:dyDescent="0.25">
      <c r="B106" s="18"/>
      <c r="C106" s="18"/>
      <c r="D106" s="43"/>
      <c r="E106" s="18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</row>
  </sheetData>
  <autoFilter ref="A2:AA89">
    <filterColumn colId="3">
      <filters>
        <filter val="7"/>
      </filters>
    </filterColumn>
    <sortState ref="A3:AA89">
      <sortCondition descending="1" ref="AA2"/>
    </sortState>
  </autoFilter>
  <mergeCells count="1">
    <mergeCell ref="B91:E91"/>
  </mergeCells>
  <conditionalFormatting sqref="F3:T53">
    <cfRule type="cellIs" dxfId="32" priority="12" stopIfTrue="1" operator="notEqual">
      <formula>F$1</formula>
    </cfRule>
  </conditionalFormatting>
  <conditionalFormatting sqref="F92:T92">
    <cfRule type="cellIs" dxfId="31" priority="11" stopIfTrue="1" operator="lessThanOrEqual">
      <formula>50</formula>
    </cfRule>
  </conditionalFormatting>
  <conditionalFormatting sqref="F88:T89">
    <cfRule type="cellIs" dxfId="30" priority="10" stopIfTrue="1" operator="notEqual">
      <formula>F$1</formula>
    </cfRule>
  </conditionalFormatting>
  <conditionalFormatting sqref="F66:T67 F86:T87">
    <cfRule type="cellIs" dxfId="29" priority="9" stopIfTrue="1" operator="notEqual">
      <formula>F$1</formula>
    </cfRule>
  </conditionalFormatting>
  <conditionalFormatting sqref="F62:T65">
    <cfRule type="cellIs" dxfId="28" priority="8" stopIfTrue="1" operator="notEqual">
      <formula>F$1</formula>
    </cfRule>
  </conditionalFormatting>
  <conditionalFormatting sqref="F58:T61">
    <cfRule type="cellIs" dxfId="27" priority="7" stopIfTrue="1" operator="notEqual">
      <formula>F$1</formula>
    </cfRule>
  </conditionalFormatting>
  <conditionalFormatting sqref="F54:T57">
    <cfRule type="cellIs" dxfId="26" priority="6" stopIfTrue="1" operator="notEqual">
      <formula>F$1</formula>
    </cfRule>
  </conditionalFormatting>
  <conditionalFormatting sqref="F82:T85">
    <cfRule type="cellIs" dxfId="25" priority="5" stopIfTrue="1" operator="notEqual">
      <formula>F$1</formula>
    </cfRule>
  </conditionalFormatting>
  <conditionalFormatting sqref="F78:T81">
    <cfRule type="cellIs" dxfId="24" priority="4" stopIfTrue="1" operator="notEqual">
      <formula>F$1</formula>
    </cfRule>
  </conditionalFormatting>
  <conditionalFormatting sqref="F74:T77">
    <cfRule type="cellIs" dxfId="23" priority="3" stopIfTrue="1" operator="notEqual">
      <formula>F$1</formula>
    </cfRule>
  </conditionalFormatting>
  <conditionalFormatting sqref="F70:T73">
    <cfRule type="cellIs" dxfId="22" priority="2" stopIfTrue="1" operator="notEqual">
      <formula>F$1</formula>
    </cfRule>
  </conditionalFormatting>
  <conditionalFormatting sqref="F68:T69">
    <cfRule type="cellIs" dxfId="21" priority="1" stopIfTrue="1" operator="notEqual">
      <formula>F$1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06"/>
  <sheetViews>
    <sheetView zoomScaleNormal="100" workbookViewId="0">
      <selection activeCell="B23" sqref="B23"/>
    </sheetView>
  </sheetViews>
  <sheetFormatPr defaultRowHeight="15" x14ac:dyDescent="0.25"/>
  <cols>
    <col min="1" max="1" width="4.5703125" bestFit="1" customWidth="1"/>
    <col min="2" max="2" width="35.5703125" bestFit="1" customWidth="1"/>
    <col min="3" max="3" width="21" bestFit="1" customWidth="1"/>
    <col min="4" max="4" width="6.28515625" style="1" customWidth="1"/>
    <col min="5" max="5" width="10.7109375" bestFit="1" customWidth="1"/>
    <col min="6" max="15" width="3.28515625" style="1" customWidth="1"/>
    <col min="16" max="20" width="7.42578125" style="1" bestFit="1" customWidth="1"/>
    <col min="21" max="21" width="5" style="41" customWidth="1"/>
    <col min="22" max="25" width="4.5703125" style="1" bestFit="1" customWidth="1"/>
    <col min="26" max="26" width="4.5703125" style="41" customWidth="1"/>
    <col min="27" max="27" width="4.5703125" style="41" bestFit="1" customWidth="1"/>
    <col min="28" max="28" width="4.140625" customWidth="1"/>
    <col min="242" max="242" width="3.7109375" bestFit="1" customWidth="1"/>
    <col min="243" max="243" width="21.140625" bestFit="1" customWidth="1"/>
    <col min="244" max="244" width="7.7109375" bestFit="1" customWidth="1"/>
    <col min="245" max="253" width="3.28515625" customWidth="1"/>
  </cols>
  <sheetData>
    <row r="1" spans="1:32" ht="13.5" thickBot="1" x14ac:dyDescent="0.25">
      <c r="A1" s="2"/>
      <c r="B1" s="53"/>
      <c r="C1" s="77"/>
      <c r="D1" s="77"/>
      <c r="E1" s="53" t="s">
        <v>0</v>
      </c>
      <c r="F1" s="3">
        <v>2</v>
      </c>
      <c r="G1" s="4">
        <v>2</v>
      </c>
      <c r="H1" s="4">
        <v>1</v>
      </c>
      <c r="I1" s="4">
        <v>2</v>
      </c>
      <c r="J1" s="5">
        <v>2</v>
      </c>
      <c r="K1" s="6">
        <v>3</v>
      </c>
      <c r="L1" s="4">
        <v>3</v>
      </c>
      <c r="M1" s="4">
        <v>4</v>
      </c>
      <c r="N1" s="4">
        <v>2</v>
      </c>
      <c r="O1" s="4">
        <v>1</v>
      </c>
      <c r="P1" s="3">
        <v>23</v>
      </c>
      <c r="Q1" s="4">
        <v>1235</v>
      </c>
      <c r="R1" s="4">
        <v>1234</v>
      </c>
      <c r="S1" s="4">
        <v>235</v>
      </c>
      <c r="T1" s="7">
        <v>1234</v>
      </c>
      <c r="U1" s="8"/>
      <c r="V1" s="9"/>
      <c r="W1" s="9"/>
      <c r="X1" s="9"/>
      <c r="Y1" s="9"/>
      <c r="Z1" s="8"/>
      <c r="AA1" s="8"/>
    </row>
    <row r="2" spans="1:32" s="18" customFormat="1" ht="61.5" thickBot="1" x14ac:dyDescent="0.25">
      <c r="A2" s="91" t="s">
        <v>1</v>
      </c>
      <c r="B2" s="61" t="s">
        <v>5</v>
      </c>
      <c r="C2" s="103" t="s">
        <v>178</v>
      </c>
      <c r="D2" s="110" t="s">
        <v>177</v>
      </c>
      <c r="E2" s="86" t="s">
        <v>7</v>
      </c>
      <c r="F2" s="10">
        <v>1</v>
      </c>
      <c r="G2" s="11">
        <v>2</v>
      </c>
      <c r="H2" s="11">
        <v>3</v>
      </c>
      <c r="I2" s="11">
        <v>4</v>
      </c>
      <c r="J2" s="12">
        <v>5</v>
      </c>
      <c r="K2" s="13">
        <v>6</v>
      </c>
      <c r="L2" s="11">
        <v>7</v>
      </c>
      <c r="M2" s="11">
        <v>8</v>
      </c>
      <c r="N2" s="11">
        <v>9</v>
      </c>
      <c r="O2" s="11">
        <v>10</v>
      </c>
      <c r="P2" s="10">
        <v>11</v>
      </c>
      <c r="Q2" s="11">
        <v>12</v>
      </c>
      <c r="R2" s="11">
        <v>13</v>
      </c>
      <c r="S2" s="11">
        <v>14</v>
      </c>
      <c r="T2" s="14">
        <v>15</v>
      </c>
      <c r="U2" s="58" t="s">
        <v>173</v>
      </c>
      <c r="V2" s="16" t="s">
        <v>169</v>
      </c>
      <c r="W2" s="16" t="s">
        <v>170</v>
      </c>
      <c r="X2" s="16" t="s">
        <v>2</v>
      </c>
      <c r="Y2" s="16" t="s">
        <v>171</v>
      </c>
      <c r="Z2" s="15" t="s">
        <v>172</v>
      </c>
      <c r="AA2" s="15" t="s">
        <v>6</v>
      </c>
      <c r="AB2" s="17"/>
      <c r="AC2" s="17"/>
      <c r="AD2" s="17"/>
      <c r="AE2" s="17"/>
      <c r="AF2" s="17"/>
    </row>
    <row r="3" spans="1:32" ht="25.5" x14ac:dyDescent="0.25">
      <c r="A3" s="92">
        <v>1</v>
      </c>
      <c r="B3" s="117" t="str">
        <f>VLOOKUP(E3,'[1]7-8'!$A$2:$G$150,5,FALSE)</f>
        <v>Лядов Данил Алексанрович</v>
      </c>
      <c r="C3" s="100" t="str">
        <f>VLOOKUP(E3,'[1]7-8'!$A$2:$G$150,7,FALSE)</f>
        <v>МБОУ "Гимназия №17"</v>
      </c>
      <c r="D3" s="105">
        <f>VLOOKUP(E3,'[1]7-8'!$A$2:$G$150,6,FALSE)</f>
        <v>8</v>
      </c>
      <c r="E3" s="62" t="s">
        <v>69</v>
      </c>
      <c r="F3" s="19">
        <v>2</v>
      </c>
      <c r="G3" s="20">
        <v>2</v>
      </c>
      <c r="H3" s="20">
        <v>1</v>
      </c>
      <c r="I3" s="20">
        <v>1</v>
      </c>
      <c r="J3" s="21">
        <v>2</v>
      </c>
      <c r="K3" s="22">
        <v>3</v>
      </c>
      <c r="L3" s="20">
        <v>4</v>
      </c>
      <c r="M3" s="20">
        <v>4</v>
      </c>
      <c r="N3" s="20">
        <v>2</v>
      </c>
      <c r="O3" s="23">
        <v>1</v>
      </c>
      <c r="P3" s="19">
        <v>35</v>
      </c>
      <c r="Q3" s="20">
        <v>235</v>
      </c>
      <c r="R3" s="20">
        <v>123</v>
      </c>
      <c r="S3" s="20">
        <v>235</v>
      </c>
      <c r="T3" s="23">
        <v>34</v>
      </c>
      <c r="U3" s="44">
        <f t="shared" ref="U3:U34" si="0">1*(SUM(IF(F3=$F$1,1,0),IF(G3=$G$1,1,0),IF(H3=$H$1,1,0),IF(I3=$I$1,1,0),IF(J3=$J$1,1,0))+2*SUM(IF(K3=$K$1,1,0),IF(L3=$L$1,1,0),IF(M3=$M$1,1,0),IF(N3=$N$1,1,0),IF(O3=$O$1,1,0))+3*SUM(IF(P3=$P$1,1,0),IF(Q3=$Q$1,1,0),IF(R3=$R$1,1,0),IF(S3=$S$1,1,0),IF(T3=$T$1,1,0)))</f>
        <v>15</v>
      </c>
      <c r="V3" s="71">
        <v>20</v>
      </c>
      <c r="W3" s="72">
        <v>15</v>
      </c>
      <c r="X3" s="72">
        <v>15</v>
      </c>
      <c r="Y3" s="73">
        <v>20</v>
      </c>
      <c r="Z3" s="74">
        <f t="shared" ref="Z3:Z34" si="1">SUM(V3:Y3)</f>
        <v>70</v>
      </c>
      <c r="AA3" s="74">
        <f t="shared" ref="AA3:AA34" si="2">U3+Z3</f>
        <v>85</v>
      </c>
    </row>
    <row r="4" spans="1:32" ht="25.5" hidden="1" x14ac:dyDescent="0.25">
      <c r="A4" s="93">
        <v>2</v>
      </c>
      <c r="B4" s="118" t="str">
        <f>VLOOKUP(E4,'[1]7-8'!$A$2:$G$150,5,FALSE)</f>
        <v>Гагарин Александр Александрович</v>
      </c>
      <c r="C4" s="101" t="str">
        <f>VLOOKUP(E4,'[1]7-8'!$A$2:$G$150,7,FALSE)</f>
        <v>МБОУ "Гимназия №17"</v>
      </c>
      <c r="D4" s="106">
        <f>VLOOKUP(E4,'[1]7-8'!$A$2:$G$150,6,FALSE)</f>
        <v>7</v>
      </c>
      <c r="E4" s="63" t="s">
        <v>52</v>
      </c>
      <c r="F4" s="24">
        <v>1</v>
      </c>
      <c r="G4" s="25">
        <v>2</v>
      </c>
      <c r="H4" s="25">
        <v>1</v>
      </c>
      <c r="I4" s="25">
        <v>1</v>
      </c>
      <c r="J4" s="26">
        <v>2</v>
      </c>
      <c r="K4" s="27">
        <v>3</v>
      </c>
      <c r="L4" s="25">
        <v>4</v>
      </c>
      <c r="M4" s="25">
        <v>4</v>
      </c>
      <c r="N4" s="25">
        <v>3</v>
      </c>
      <c r="O4" s="28">
        <v>1</v>
      </c>
      <c r="P4" s="24">
        <v>123</v>
      </c>
      <c r="Q4" s="25">
        <v>35</v>
      </c>
      <c r="R4" s="25">
        <v>134</v>
      </c>
      <c r="S4" s="25">
        <v>345</v>
      </c>
      <c r="T4" s="28">
        <v>134</v>
      </c>
      <c r="U4" s="59">
        <f t="shared" si="0"/>
        <v>9</v>
      </c>
      <c r="V4" s="70">
        <v>20</v>
      </c>
      <c r="W4" s="69">
        <v>15</v>
      </c>
      <c r="X4" s="69">
        <v>15</v>
      </c>
      <c r="Y4" s="75">
        <v>20</v>
      </c>
      <c r="Z4" s="76">
        <f t="shared" si="1"/>
        <v>70</v>
      </c>
      <c r="AA4" s="76">
        <f t="shared" si="2"/>
        <v>79</v>
      </c>
    </row>
    <row r="5" spans="1:32" x14ac:dyDescent="0.25">
      <c r="A5" s="93">
        <v>2</v>
      </c>
      <c r="B5" s="118" t="str">
        <f>VLOOKUP(E5,'[1]7-8'!$A$2:$G$150,5,FALSE)</f>
        <v>Новикова Марина Сергеевна</v>
      </c>
      <c r="C5" s="101" t="str">
        <f>VLOOKUP(E5,'[1]7-8'!$A$2:$G$150,7,FALSE)</f>
        <v>МАОУ "Гимназия №2"</v>
      </c>
      <c r="D5" s="106">
        <f>VLOOKUP(E5,'[1]7-8'!$A$2:$G$150,6,FALSE)</f>
        <v>8</v>
      </c>
      <c r="E5" s="63" t="s">
        <v>22</v>
      </c>
      <c r="F5" s="24">
        <v>2</v>
      </c>
      <c r="G5" s="25">
        <v>2</v>
      </c>
      <c r="H5" s="25">
        <v>1</v>
      </c>
      <c r="I5" s="25">
        <v>2</v>
      </c>
      <c r="J5" s="26">
        <v>2</v>
      </c>
      <c r="K5" s="27">
        <v>3</v>
      </c>
      <c r="L5" s="25">
        <v>4</v>
      </c>
      <c r="M5" s="25">
        <v>4</v>
      </c>
      <c r="N5" s="25">
        <v>2</v>
      </c>
      <c r="O5" s="28">
        <v>1</v>
      </c>
      <c r="P5" s="24">
        <v>1234</v>
      </c>
      <c r="Q5" s="25">
        <v>1235</v>
      </c>
      <c r="R5" s="25">
        <v>1234</v>
      </c>
      <c r="S5" s="25">
        <v>1345</v>
      </c>
      <c r="T5" s="28">
        <v>1234</v>
      </c>
      <c r="U5" s="59">
        <f t="shared" si="0"/>
        <v>22</v>
      </c>
      <c r="V5" s="70">
        <v>10</v>
      </c>
      <c r="W5" s="69">
        <v>15</v>
      </c>
      <c r="X5" s="69">
        <v>15</v>
      </c>
      <c r="Y5" s="75">
        <v>10</v>
      </c>
      <c r="Z5" s="76">
        <f t="shared" si="1"/>
        <v>50</v>
      </c>
      <c r="AA5" s="76">
        <f t="shared" si="2"/>
        <v>72</v>
      </c>
    </row>
    <row r="6" spans="1:32" ht="25.5" x14ac:dyDescent="0.25">
      <c r="A6" s="93">
        <v>3</v>
      </c>
      <c r="B6" s="118" t="str">
        <f>VLOOKUP(E6,'[1]7-8'!$A$2:$G$150,5,FALSE)</f>
        <v>Курочкин Герман Геннадьевич</v>
      </c>
      <c r="C6" s="101" t="str">
        <f>VLOOKUP(E6,'[1]7-8'!$A$2:$G$150,7,FALSE)</f>
        <v>МБОУ "Гимназия №17"</v>
      </c>
      <c r="D6" s="106">
        <f>VLOOKUP(E6,'[1]7-8'!$A$2:$G$150,6,FALSE)</f>
        <v>8</v>
      </c>
      <c r="E6" s="63" t="s">
        <v>65</v>
      </c>
      <c r="F6" s="24">
        <v>2</v>
      </c>
      <c r="G6" s="25">
        <v>2</v>
      </c>
      <c r="H6" s="25">
        <v>1</v>
      </c>
      <c r="I6" s="25">
        <v>1</v>
      </c>
      <c r="J6" s="26">
        <v>2</v>
      </c>
      <c r="K6" s="27">
        <v>3</v>
      </c>
      <c r="L6" s="25">
        <v>3</v>
      </c>
      <c r="M6" s="25">
        <v>4</v>
      </c>
      <c r="N6" s="25">
        <v>4</v>
      </c>
      <c r="O6" s="28">
        <v>1</v>
      </c>
      <c r="P6" s="24">
        <v>34</v>
      </c>
      <c r="Q6" s="25">
        <v>235</v>
      </c>
      <c r="R6" s="25">
        <v>23</v>
      </c>
      <c r="S6" s="25">
        <v>234</v>
      </c>
      <c r="T6" s="28">
        <v>134</v>
      </c>
      <c r="U6" s="59">
        <f t="shared" si="0"/>
        <v>12</v>
      </c>
      <c r="V6" s="70">
        <v>10</v>
      </c>
      <c r="W6" s="69">
        <v>15</v>
      </c>
      <c r="X6" s="69">
        <v>13</v>
      </c>
      <c r="Y6" s="75">
        <v>20</v>
      </c>
      <c r="Z6" s="76">
        <f t="shared" si="1"/>
        <v>58</v>
      </c>
      <c r="AA6" s="76">
        <f t="shared" si="2"/>
        <v>70</v>
      </c>
    </row>
    <row r="7" spans="1:32" x14ac:dyDescent="0.25">
      <c r="A7" s="93">
        <v>4</v>
      </c>
      <c r="B7" s="118" t="str">
        <f>VLOOKUP(E7,'[1]7-8'!$A$2:$G$150,5,FALSE)</f>
        <v>Муромский Артем Евгеньевич</v>
      </c>
      <c r="C7" s="101" t="str">
        <f>VLOOKUP(E7,'[1]7-8'!$A$2:$G$150,7,FALSE)</f>
        <v>МАОУ "Лицей №10"</v>
      </c>
      <c r="D7" s="106">
        <f>VLOOKUP(E7,'[1]7-8'!$A$2:$G$150,6,FALSE)</f>
        <v>8</v>
      </c>
      <c r="E7" s="63" t="s">
        <v>25</v>
      </c>
      <c r="F7" s="24">
        <v>2</v>
      </c>
      <c r="G7" s="25">
        <v>2</v>
      </c>
      <c r="H7" s="25">
        <v>1</v>
      </c>
      <c r="I7" s="25">
        <v>1</v>
      </c>
      <c r="J7" s="26">
        <v>2</v>
      </c>
      <c r="K7" s="27">
        <v>3</v>
      </c>
      <c r="L7" s="25">
        <v>2</v>
      </c>
      <c r="M7" s="25">
        <v>4</v>
      </c>
      <c r="N7" s="25">
        <v>3</v>
      </c>
      <c r="O7" s="28">
        <v>1</v>
      </c>
      <c r="P7" s="24">
        <v>12</v>
      </c>
      <c r="Q7" s="25">
        <v>123</v>
      </c>
      <c r="R7" s="25">
        <v>1234</v>
      </c>
      <c r="S7" s="25">
        <v>235</v>
      </c>
      <c r="T7" s="28">
        <v>23</v>
      </c>
      <c r="U7" s="59">
        <f t="shared" si="0"/>
        <v>16</v>
      </c>
      <c r="V7" s="70">
        <v>20</v>
      </c>
      <c r="W7" s="69">
        <v>15</v>
      </c>
      <c r="X7" s="69">
        <v>15</v>
      </c>
      <c r="Y7" s="75">
        <v>0</v>
      </c>
      <c r="Z7" s="76">
        <f t="shared" si="1"/>
        <v>50</v>
      </c>
      <c r="AA7" s="76">
        <f t="shared" si="2"/>
        <v>66</v>
      </c>
    </row>
    <row r="8" spans="1:32" ht="25.5" x14ac:dyDescent="0.25">
      <c r="A8" s="93">
        <v>5</v>
      </c>
      <c r="B8" s="119" t="str">
        <f>VLOOKUP(E8,'[1]7-8'!$A$2:$G$150,5,FALSE)</f>
        <v>Титов Иван Антонович</v>
      </c>
      <c r="C8" s="101" t="str">
        <f>VLOOKUP(E8,'[1]7-8'!$A$2:$G$150,7,FALSE)</f>
        <v>МБОУ "Гимназия №17"</v>
      </c>
      <c r="D8" s="106">
        <f>VLOOKUP(E8,'[1]7-8'!$A$2:$G$150,6,FALSE)</f>
        <v>8</v>
      </c>
      <c r="E8" s="63" t="s">
        <v>75</v>
      </c>
      <c r="F8" s="24">
        <v>1</v>
      </c>
      <c r="G8" s="25">
        <v>2</v>
      </c>
      <c r="H8" s="25">
        <v>1</v>
      </c>
      <c r="I8" s="25">
        <v>1</v>
      </c>
      <c r="J8" s="26">
        <v>2</v>
      </c>
      <c r="K8" s="27">
        <v>3</v>
      </c>
      <c r="L8" s="25">
        <v>4</v>
      </c>
      <c r="M8" s="25">
        <v>4</v>
      </c>
      <c r="N8" s="25">
        <v>1</v>
      </c>
      <c r="O8" s="28">
        <v>3</v>
      </c>
      <c r="P8" s="24">
        <v>125</v>
      </c>
      <c r="Q8" s="25">
        <v>235</v>
      </c>
      <c r="R8" s="25">
        <v>123</v>
      </c>
      <c r="S8" s="25">
        <v>2345</v>
      </c>
      <c r="T8" s="28">
        <v>123</v>
      </c>
      <c r="U8" s="59">
        <f t="shared" si="0"/>
        <v>7</v>
      </c>
      <c r="V8" s="70">
        <v>8</v>
      </c>
      <c r="W8" s="69">
        <v>15</v>
      </c>
      <c r="X8" s="69">
        <v>13</v>
      </c>
      <c r="Y8" s="75">
        <v>20</v>
      </c>
      <c r="Z8" s="76">
        <f t="shared" si="1"/>
        <v>56</v>
      </c>
      <c r="AA8" s="76">
        <f t="shared" si="2"/>
        <v>63</v>
      </c>
    </row>
    <row r="9" spans="1:32" ht="25.5" x14ac:dyDescent="0.25">
      <c r="A9" s="93">
        <v>6</v>
      </c>
      <c r="B9" s="119" t="str">
        <f>VLOOKUP(E9,'[1]7-8'!$A$2:$G$150,5,FALSE)</f>
        <v>Безусова Людмила Андреевна</v>
      </c>
      <c r="C9" s="101" t="str">
        <f>VLOOKUP(E9,'[1]7-8'!$A$2:$G$150,7,FALSE)</f>
        <v>МБОУ "Гимназия №17"</v>
      </c>
      <c r="D9" s="106">
        <f>VLOOKUP(E9,'[1]7-8'!$A$2:$G$150,6,FALSE)</f>
        <v>8</v>
      </c>
      <c r="E9" s="63" t="s">
        <v>19</v>
      </c>
      <c r="F9" s="24">
        <v>2</v>
      </c>
      <c r="G9" s="25">
        <v>2</v>
      </c>
      <c r="H9" s="25">
        <v>1</v>
      </c>
      <c r="I9" s="25">
        <v>1</v>
      </c>
      <c r="J9" s="26">
        <v>2</v>
      </c>
      <c r="K9" s="27">
        <v>3</v>
      </c>
      <c r="L9" s="25">
        <v>4</v>
      </c>
      <c r="M9" s="25">
        <v>4</v>
      </c>
      <c r="N9" s="25">
        <v>2</v>
      </c>
      <c r="O9" s="28">
        <v>1</v>
      </c>
      <c r="P9" s="24">
        <v>4</v>
      </c>
      <c r="Q9" s="25">
        <v>135</v>
      </c>
      <c r="R9" s="25">
        <v>1234</v>
      </c>
      <c r="S9" s="25">
        <v>235</v>
      </c>
      <c r="T9" s="28">
        <v>123</v>
      </c>
      <c r="U9" s="59">
        <f t="shared" si="0"/>
        <v>18</v>
      </c>
      <c r="V9" s="70">
        <v>0</v>
      </c>
      <c r="W9" s="69">
        <v>15</v>
      </c>
      <c r="X9" s="69">
        <v>14</v>
      </c>
      <c r="Y9" s="75">
        <v>15</v>
      </c>
      <c r="Z9" s="76">
        <f t="shared" si="1"/>
        <v>44</v>
      </c>
      <c r="AA9" s="76">
        <f t="shared" si="2"/>
        <v>62</v>
      </c>
    </row>
    <row r="10" spans="1:32" x14ac:dyDescent="0.25">
      <c r="A10" s="93">
        <v>7</v>
      </c>
      <c r="B10" s="119" t="str">
        <f>VLOOKUP(E10,'[1]7-8'!$A$2:$G$150,5,FALSE)</f>
        <v>Онучин Василий Александрович</v>
      </c>
      <c r="C10" s="101" t="str">
        <f>VLOOKUP(E10,'[1]7-8'!$A$2:$G$150,7,FALSE)</f>
        <v>МАОУ "Лицей №4"</v>
      </c>
      <c r="D10" s="106">
        <f>VLOOKUP(E10,'[1]7-8'!$A$2:$G$150,6,FALSE)</f>
        <v>8</v>
      </c>
      <c r="E10" s="63" t="s">
        <v>21</v>
      </c>
      <c r="F10" s="24">
        <v>1</v>
      </c>
      <c r="G10" s="25">
        <v>2</v>
      </c>
      <c r="H10" s="25">
        <v>1</v>
      </c>
      <c r="I10" s="25">
        <v>1</v>
      </c>
      <c r="J10" s="26">
        <v>2</v>
      </c>
      <c r="K10" s="27">
        <v>3</v>
      </c>
      <c r="L10" s="25">
        <v>3</v>
      </c>
      <c r="M10" s="25">
        <v>4</v>
      </c>
      <c r="N10" s="25">
        <v>1</v>
      </c>
      <c r="O10" s="28">
        <v>1</v>
      </c>
      <c r="P10" s="24">
        <v>3</v>
      </c>
      <c r="Q10" s="25">
        <v>135</v>
      </c>
      <c r="R10" s="25">
        <v>1234</v>
      </c>
      <c r="S10" s="25">
        <v>34</v>
      </c>
      <c r="T10" s="28">
        <v>123</v>
      </c>
      <c r="U10" s="59">
        <f t="shared" si="0"/>
        <v>14</v>
      </c>
      <c r="V10" s="70">
        <v>20</v>
      </c>
      <c r="W10" s="69">
        <v>15</v>
      </c>
      <c r="X10" s="69">
        <v>13</v>
      </c>
      <c r="Y10" s="75">
        <v>0</v>
      </c>
      <c r="Z10" s="76">
        <f t="shared" si="1"/>
        <v>48</v>
      </c>
      <c r="AA10" s="76">
        <f t="shared" si="2"/>
        <v>62</v>
      </c>
    </row>
    <row r="11" spans="1:32" x14ac:dyDescent="0.25">
      <c r="A11" s="93">
        <v>8</v>
      </c>
      <c r="B11" s="119" t="str">
        <f>VLOOKUP(E11,'[1]7-8'!$A$2:$G$150,5,FALSE)</f>
        <v>Каткова Анна Игоревна</v>
      </c>
      <c r="C11" s="101" t="str">
        <f>VLOOKUP(E11,'[1]7-8'!$A$2:$G$150,7,FALSE)</f>
        <v>МАОУ "Лицей №10"</v>
      </c>
      <c r="D11" s="106">
        <f>VLOOKUP(E11,'[1]7-8'!$A$2:$G$150,6,FALSE)</f>
        <v>8</v>
      </c>
      <c r="E11" s="63" t="s">
        <v>59</v>
      </c>
      <c r="F11" s="24">
        <v>1</v>
      </c>
      <c r="G11" s="25">
        <v>2</v>
      </c>
      <c r="H11" s="25">
        <v>1</v>
      </c>
      <c r="I11" s="25">
        <v>1</v>
      </c>
      <c r="J11" s="26">
        <v>2</v>
      </c>
      <c r="K11" s="27">
        <v>3</v>
      </c>
      <c r="L11" s="25">
        <v>4</v>
      </c>
      <c r="M11" s="25">
        <v>4</v>
      </c>
      <c r="N11" s="25">
        <v>1</v>
      </c>
      <c r="O11" s="28">
        <v>1</v>
      </c>
      <c r="P11" s="24">
        <v>123</v>
      </c>
      <c r="Q11" s="25">
        <v>123</v>
      </c>
      <c r="R11" s="25">
        <v>134</v>
      </c>
      <c r="S11" s="25">
        <v>1245</v>
      </c>
      <c r="T11" s="28">
        <v>1234</v>
      </c>
      <c r="U11" s="59">
        <f t="shared" si="0"/>
        <v>12</v>
      </c>
      <c r="V11" s="70">
        <v>10</v>
      </c>
      <c r="W11" s="69">
        <v>15</v>
      </c>
      <c r="X11" s="69">
        <v>15</v>
      </c>
      <c r="Y11" s="75">
        <v>10</v>
      </c>
      <c r="Z11" s="76">
        <f t="shared" si="1"/>
        <v>50</v>
      </c>
      <c r="AA11" s="76">
        <f t="shared" si="2"/>
        <v>62</v>
      </c>
    </row>
    <row r="12" spans="1:32" x14ac:dyDescent="0.25">
      <c r="A12" s="93">
        <v>9</v>
      </c>
      <c r="B12" s="119" t="str">
        <f>VLOOKUP(E12,'[1]7-8'!$A$2:$G$150,5,FALSE)</f>
        <v>Коробейникова Татьяна Игоревна</v>
      </c>
      <c r="C12" s="101" t="str">
        <f>VLOOKUP(E12,'[1]7-8'!$A$2:$G$150,7,FALSE)</f>
        <v>МАОУ "Лицей №10"</v>
      </c>
      <c r="D12" s="106">
        <f>VLOOKUP(E12,'[1]7-8'!$A$2:$G$150,6,FALSE)</f>
        <v>8</v>
      </c>
      <c r="E12" s="63" t="s">
        <v>60</v>
      </c>
      <c r="F12" s="24">
        <v>1</v>
      </c>
      <c r="G12" s="25">
        <v>2</v>
      </c>
      <c r="H12" s="25">
        <v>1</v>
      </c>
      <c r="I12" s="25">
        <v>1</v>
      </c>
      <c r="J12" s="26">
        <v>2</v>
      </c>
      <c r="K12" s="27">
        <v>3</v>
      </c>
      <c r="L12" s="25">
        <v>4</v>
      </c>
      <c r="M12" s="25">
        <v>4</v>
      </c>
      <c r="N12" s="25">
        <v>1</v>
      </c>
      <c r="O12" s="28">
        <v>1</v>
      </c>
      <c r="P12" s="24">
        <v>123</v>
      </c>
      <c r="Q12" s="25">
        <v>123</v>
      </c>
      <c r="R12" s="25">
        <v>134</v>
      </c>
      <c r="S12" s="25">
        <v>2345</v>
      </c>
      <c r="T12" s="28">
        <v>123</v>
      </c>
      <c r="U12" s="59">
        <f t="shared" si="0"/>
        <v>9</v>
      </c>
      <c r="V12" s="70">
        <v>0</v>
      </c>
      <c r="W12" s="69">
        <v>15</v>
      </c>
      <c r="X12" s="69">
        <v>15</v>
      </c>
      <c r="Y12" s="75">
        <v>20</v>
      </c>
      <c r="Z12" s="76">
        <f t="shared" si="1"/>
        <v>50</v>
      </c>
      <c r="AA12" s="76">
        <f t="shared" si="2"/>
        <v>59</v>
      </c>
    </row>
    <row r="13" spans="1:32" ht="25.5" x14ac:dyDescent="0.25">
      <c r="A13" s="93">
        <v>10</v>
      </c>
      <c r="B13" s="119" t="str">
        <f>VLOOKUP(E13,'[1]7-8'!$A$2:$G$150,5,FALSE)</f>
        <v>Перелыгина Вера Алексеевна</v>
      </c>
      <c r="C13" s="101" t="str">
        <f>VLOOKUP(E13,'[1]7-8'!$A$2:$G$150,7,FALSE)</f>
        <v>МБОУ "Гимназия №17"</v>
      </c>
      <c r="D13" s="106">
        <f>VLOOKUP(E13,'[1]7-8'!$A$2:$G$150,6,FALSE)</f>
        <v>8</v>
      </c>
      <c r="E13" s="63" t="s">
        <v>82</v>
      </c>
      <c r="F13" s="24">
        <v>1</v>
      </c>
      <c r="G13" s="25">
        <v>2</v>
      </c>
      <c r="H13" s="25">
        <v>1</v>
      </c>
      <c r="I13" s="25">
        <v>1</v>
      </c>
      <c r="J13" s="26">
        <v>2</v>
      </c>
      <c r="K13" s="27">
        <v>3</v>
      </c>
      <c r="L13" s="25">
        <v>4</v>
      </c>
      <c r="M13" s="25">
        <v>4</v>
      </c>
      <c r="N13" s="25">
        <v>1</v>
      </c>
      <c r="O13" s="28">
        <v>2</v>
      </c>
      <c r="P13" s="24">
        <v>34</v>
      </c>
      <c r="Q13" s="25">
        <v>14</v>
      </c>
      <c r="R13" s="25">
        <v>134</v>
      </c>
      <c r="S13" s="25">
        <v>123</v>
      </c>
      <c r="T13" s="28">
        <v>23</v>
      </c>
      <c r="U13" s="59">
        <f t="shared" si="0"/>
        <v>7</v>
      </c>
      <c r="V13" s="70"/>
      <c r="W13" s="69">
        <v>15</v>
      </c>
      <c r="X13" s="69">
        <v>15</v>
      </c>
      <c r="Y13" s="75">
        <v>20</v>
      </c>
      <c r="Z13" s="76">
        <f t="shared" si="1"/>
        <v>50</v>
      </c>
      <c r="AA13" s="76">
        <f t="shared" si="2"/>
        <v>57</v>
      </c>
    </row>
    <row r="14" spans="1:32" ht="25.5" x14ac:dyDescent="0.25">
      <c r="A14" s="93">
        <v>11</v>
      </c>
      <c r="B14" s="119" t="str">
        <f>VLOOKUP(E14,'[1]7-8'!$A$2:$G$150,5,FALSE)</f>
        <v>Черепанова Анастасия Александровна</v>
      </c>
      <c r="C14" s="101" t="str">
        <f>VLOOKUP(E14,'[1]7-8'!$A$2:$G$150,7,FALSE)</f>
        <v>МБОУ "Гимназия №17"</v>
      </c>
      <c r="D14" s="106">
        <f>VLOOKUP(E14,'[1]7-8'!$A$2:$G$150,6,FALSE)</f>
        <v>8</v>
      </c>
      <c r="E14" s="63" t="s">
        <v>10</v>
      </c>
      <c r="F14" s="24">
        <v>2</v>
      </c>
      <c r="G14" s="25">
        <v>2</v>
      </c>
      <c r="H14" s="25">
        <v>1</v>
      </c>
      <c r="I14" s="25">
        <v>1</v>
      </c>
      <c r="J14" s="26">
        <v>2</v>
      </c>
      <c r="K14" s="27">
        <v>3</v>
      </c>
      <c r="L14" s="25">
        <v>4</v>
      </c>
      <c r="M14" s="25">
        <v>4</v>
      </c>
      <c r="N14" s="25">
        <v>2</v>
      </c>
      <c r="O14" s="28">
        <v>1</v>
      </c>
      <c r="P14" s="24">
        <v>123</v>
      </c>
      <c r="Q14" s="25">
        <v>12</v>
      </c>
      <c r="R14" s="25">
        <v>1234</v>
      </c>
      <c r="S14" s="25">
        <v>23</v>
      </c>
      <c r="T14" s="28">
        <v>123</v>
      </c>
      <c r="U14" s="59">
        <f t="shared" si="0"/>
        <v>15</v>
      </c>
      <c r="V14" s="70">
        <v>0</v>
      </c>
      <c r="W14" s="69">
        <v>15</v>
      </c>
      <c r="X14" s="69">
        <v>14</v>
      </c>
      <c r="Y14" s="75">
        <v>10</v>
      </c>
      <c r="Z14" s="76">
        <f t="shared" si="1"/>
        <v>39</v>
      </c>
      <c r="AA14" s="76">
        <f t="shared" si="2"/>
        <v>54</v>
      </c>
    </row>
    <row r="15" spans="1:32" x14ac:dyDescent="0.25">
      <c r="A15" s="93">
        <v>12</v>
      </c>
      <c r="B15" s="119" t="str">
        <f>VLOOKUP(E15,'[1]7-8'!$A$2:$G$150,5,FALSE)</f>
        <v>Полыгалова Ангелина Сергеевна</v>
      </c>
      <c r="C15" s="101" t="str">
        <f>VLOOKUP(E15,'[1]7-8'!$A$2:$G$150,7,FALSE)</f>
        <v>МАОУ "СОШ №145"</v>
      </c>
      <c r="D15" s="106">
        <f>VLOOKUP(E15,'[1]7-8'!$A$2:$G$150,6,FALSE)</f>
        <v>8</v>
      </c>
      <c r="E15" s="63" t="s">
        <v>61</v>
      </c>
      <c r="F15" s="24">
        <v>2</v>
      </c>
      <c r="G15" s="25">
        <v>2</v>
      </c>
      <c r="H15" s="25">
        <v>1</v>
      </c>
      <c r="I15" s="25">
        <v>1</v>
      </c>
      <c r="J15" s="26">
        <v>2</v>
      </c>
      <c r="K15" s="27">
        <v>3</v>
      </c>
      <c r="L15" s="25">
        <v>3</v>
      </c>
      <c r="M15" s="25">
        <v>4</v>
      </c>
      <c r="N15" s="25">
        <v>2</v>
      </c>
      <c r="O15" s="28">
        <v>1</v>
      </c>
      <c r="P15" s="24">
        <v>1234</v>
      </c>
      <c r="Q15" s="25">
        <v>1235</v>
      </c>
      <c r="R15" s="25">
        <v>1234</v>
      </c>
      <c r="S15" s="25">
        <v>234</v>
      </c>
      <c r="T15" s="28">
        <v>123</v>
      </c>
      <c r="U15" s="59">
        <f t="shared" si="0"/>
        <v>20</v>
      </c>
      <c r="V15" s="70"/>
      <c r="W15" s="69">
        <v>14</v>
      </c>
      <c r="X15" s="69">
        <v>10</v>
      </c>
      <c r="Y15" s="75">
        <v>5</v>
      </c>
      <c r="Z15" s="76">
        <f t="shared" si="1"/>
        <v>29</v>
      </c>
      <c r="AA15" s="76">
        <f t="shared" si="2"/>
        <v>49</v>
      </c>
    </row>
    <row r="16" spans="1:32" ht="25.5" x14ac:dyDescent="0.25">
      <c r="A16" s="93">
        <v>13</v>
      </c>
      <c r="B16" s="119" t="str">
        <f>VLOOKUP(E16,'[1]7-8'!$A$2:$G$150,5,FALSE)</f>
        <v>Дмитриев Арсений Алексеевич</v>
      </c>
      <c r="C16" s="101" t="str">
        <f>VLOOKUP(E16,'[1]7-8'!$A$2:$G$150,7,FALSE)</f>
        <v>МБОУ "Гимназия №17"</v>
      </c>
      <c r="D16" s="106">
        <f>VLOOKUP(E16,'[1]7-8'!$A$2:$G$150,6,FALSE)</f>
        <v>8</v>
      </c>
      <c r="E16" s="63" t="s">
        <v>33</v>
      </c>
      <c r="F16" s="24">
        <v>1</v>
      </c>
      <c r="G16" s="25">
        <v>2</v>
      </c>
      <c r="H16" s="25">
        <v>1</v>
      </c>
      <c r="I16" s="25">
        <v>1</v>
      </c>
      <c r="J16" s="26">
        <v>2</v>
      </c>
      <c r="K16" s="27">
        <v>3</v>
      </c>
      <c r="L16" s="25">
        <v>2</v>
      </c>
      <c r="M16" s="25">
        <v>4</v>
      </c>
      <c r="N16" s="25">
        <v>1</v>
      </c>
      <c r="O16" s="28">
        <v>1</v>
      </c>
      <c r="P16" s="24">
        <v>4</v>
      </c>
      <c r="Q16" s="25">
        <v>1235</v>
      </c>
      <c r="R16" s="25">
        <v>123</v>
      </c>
      <c r="S16" s="25">
        <v>1234</v>
      </c>
      <c r="T16" s="28">
        <v>123</v>
      </c>
      <c r="U16" s="59">
        <f t="shared" si="0"/>
        <v>12</v>
      </c>
      <c r="V16" s="70">
        <v>10</v>
      </c>
      <c r="W16" s="69">
        <v>10</v>
      </c>
      <c r="X16" s="69">
        <v>15</v>
      </c>
      <c r="Y16" s="75">
        <v>0</v>
      </c>
      <c r="Z16" s="76">
        <f t="shared" si="1"/>
        <v>35</v>
      </c>
      <c r="AA16" s="76">
        <f t="shared" si="2"/>
        <v>47</v>
      </c>
    </row>
    <row r="17" spans="1:27" hidden="1" x14ac:dyDescent="0.25">
      <c r="A17" s="93">
        <v>15</v>
      </c>
      <c r="B17" s="119" t="str">
        <f>VLOOKUP(E17,'[1]7-8'!$A$2:$G$150,5,FALSE)</f>
        <v>Шестаков Максим Дмитриевич</v>
      </c>
      <c r="C17" s="101" t="str">
        <f>VLOOKUP(E17,'[1]7-8'!$A$2:$G$150,7,FALSE)</f>
        <v>МАОУ "Гимназия №2"</v>
      </c>
      <c r="D17" s="106">
        <f>VLOOKUP(E17,'[1]7-8'!$A$2:$G$150,6,FALSE)</f>
        <v>7</v>
      </c>
      <c r="E17" s="63" t="s">
        <v>41</v>
      </c>
      <c r="F17" s="24">
        <v>2</v>
      </c>
      <c r="G17" s="25">
        <v>2</v>
      </c>
      <c r="H17" s="25">
        <v>1</v>
      </c>
      <c r="I17" s="25">
        <v>1</v>
      </c>
      <c r="J17" s="26">
        <v>2</v>
      </c>
      <c r="K17" s="27">
        <v>3</v>
      </c>
      <c r="L17" s="25">
        <v>2</v>
      </c>
      <c r="M17" s="25">
        <v>4</v>
      </c>
      <c r="N17" s="25">
        <v>2</v>
      </c>
      <c r="O17" s="28">
        <v>4</v>
      </c>
      <c r="P17" s="24">
        <v>23</v>
      </c>
      <c r="Q17" s="25">
        <v>235</v>
      </c>
      <c r="R17" s="25">
        <v>1234</v>
      </c>
      <c r="S17" s="25">
        <v>345</v>
      </c>
      <c r="T17" s="28">
        <v>23</v>
      </c>
      <c r="U17" s="59">
        <f t="shared" si="0"/>
        <v>16</v>
      </c>
      <c r="V17" s="70"/>
      <c r="W17" s="69">
        <v>15</v>
      </c>
      <c r="X17" s="69">
        <v>15</v>
      </c>
      <c r="Y17" s="75"/>
      <c r="Z17" s="76">
        <f t="shared" si="1"/>
        <v>30</v>
      </c>
      <c r="AA17" s="76">
        <f t="shared" si="2"/>
        <v>46</v>
      </c>
    </row>
    <row r="18" spans="1:27" ht="25.5" hidden="1" x14ac:dyDescent="0.25">
      <c r="A18" s="93">
        <v>16</v>
      </c>
      <c r="B18" s="119" t="str">
        <f>VLOOKUP(E18,'[1]7-8'!$A$2:$G$150,5,FALSE)</f>
        <v>Леготкин Глеб Сергеевич</v>
      </c>
      <c r="C18" s="101" t="str">
        <f>VLOOKUP(E18,'[1]7-8'!$A$2:$G$150,7,FALSE)</f>
        <v>МБОУ "Гимназия №17"</v>
      </c>
      <c r="D18" s="106">
        <f>VLOOKUP(E18,'[1]7-8'!$A$2:$G$150,6,FALSE)</f>
        <v>7</v>
      </c>
      <c r="E18" s="63" t="s">
        <v>71</v>
      </c>
      <c r="F18" s="24">
        <v>1</v>
      </c>
      <c r="G18" s="25">
        <v>2</v>
      </c>
      <c r="H18" s="25">
        <v>1</v>
      </c>
      <c r="I18" s="25">
        <v>2</v>
      </c>
      <c r="J18" s="26">
        <v>2</v>
      </c>
      <c r="K18" s="27">
        <v>3</v>
      </c>
      <c r="L18" s="25">
        <v>3</v>
      </c>
      <c r="M18" s="25">
        <v>4</v>
      </c>
      <c r="N18" s="25">
        <v>1</v>
      </c>
      <c r="O18" s="28">
        <v>3</v>
      </c>
      <c r="P18" s="24">
        <v>23</v>
      </c>
      <c r="Q18" s="25">
        <v>235</v>
      </c>
      <c r="R18" s="25">
        <v>14</v>
      </c>
      <c r="S18" s="25">
        <v>34</v>
      </c>
      <c r="T18" s="28">
        <v>123</v>
      </c>
      <c r="U18" s="59">
        <f t="shared" si="0"/>
        <v>13</v>
      </c>
      <c r="V18" s="70">
        <v>10</v>
      </c>
      <c r="W18" s="69">
        <v>0</v>
      </c>
      <c r="X18" s="69">
        <v>2</v>
      </c>
      <c r="Y18" s="75">
        <v>20</v>
      </c>
      <c r="Z18" s="76">
        <f t="shared" si="1"/>
        <v>32</v>
      </c>
      <c r="AA18" s="76">
        <f t="shared" si="2"/>
        <v>45</v>
      </c>
    </row>
    <row r="19" spans="1:27" x14ac:dyDescent="0.25">
      <c r="A19" s="93">
        <v>14</v>
      </c>
      <c r="B19" s="119" t="str">
        <f>VLOOKUP(E19,'[1]7-8'!$A$2:$G$150,5,FALSE)</f>
        <v>Мосина Ксения Сергеевна</v>
      </c>
      <c r="C19" s="101" t="str">
        <f>VLOOKUP(E19,'[1]7-8'!$A$2:$G$150,7,FALSE)</f>
        <v>МАОУ "Гимназия №2"</v>
      </c>
      <c r="D19" s="106">
        <f>VLOOKUP(E19,'[1]7-8'!$A$2:$G$150,6,FALSE)</f>
        <v>8</v>
      </c>
      <c r="E19" s="63" t="s">
        <v>27</v>
      </c>
      <c r="F19" s="24">
        <v>2</v>
      </c>
      <c r="G19" s="25">
        <v>1</v>
      </c>
      <c r="H19" s="25">
        <v>1</v>
      </c>
      <c r="I19" s="25">
        <v>2</v>
      </c>
      <c r="J19" s="26">
        <v>2</v>
      </c>
      <c r="K19" s="27">
        <v>3</v>
      </c>
      <c r="L19" s="25">
        <v>3</v>
      </c>
      <c r="M19" s="25">
        <v>4</v>
      </c>
      <c r="N19" s="25">
        <v>2</v>
      </c>
      <c r="O19" s="28">
        <v>1</v>
      </c>
      <c r="P19" s="24">
        <v>125</v>
      </c>
      <c r="Q19" s="25">
        <v>135</v>
      </c>
      <c r="R19" s="25">
        <v>234</v>
      </c>
      <c r="S19" s="25">
        <v>134</v>
      </c>
      <c r="T19" s="28">
        <v>23</v>
      </c>
      <c r="U19" s="59">
        <f t="shared" si="0"/>
        <v>14</v>
      </c>
      <c r="V19" s="70">
        <v>0</v>
      </c>
      <c r="W19" s="69">
        <v>15</v>
      </c>
      <c r="X19" s="69">
        <v>15</v>
      </c>
      <c r="Y19" s="75"/>
      <c r="Z19" s="76">
        <f t="shared" si="1"/>
        <v>30</v>
      </c>
      <c r="AA19" s="76">
        <f t="shared" si="2"/>
        <v>44</v>
      </c>
    </row>
    <row r="20" spans="1:27" ht="25.5" x14ac:dyDescent="0.25">
      <c r="A20" s="93">
        <v>15</v>
      </c>
      <c r="B20" s="119" t="str">
        <f>VLOOKUP(E20,'[1]7-8'!$A$2:$G$150,5,FALSE)</f>
        <v>Замятина Юлия Александровна</v>
      </c>
      <c r="C20" s="101" t="str">
        <f>VLOOKUP(E20,'[1]7-8'!$A$2:$G$150,7,FALSE)</f>
        <v>МБОУ "Гимназия №17"</v>
      </c>
      <c r="D20" s="106">
        <f>VLOOKUP(E20,'[1]7-8'!$A$2:$G$150,6,FALSE)</f>
        <v>8</v>
      </c>
      <c r="E20" s="63" t="s">
        <v>35</v>
      </c>
      <c r="F20" s="24">
        <v>1</v>
      </c>
      <c r="G20" s="25">
        <v>2</v>
      </c>
      <c r="H20" s="25">
        <v>1</v>
      </c>
      <c r="I20" s="25">
        <v>1</v>
      </c>
      <c r="J20" s="26">
        <v>2</v>
      </c>
      <c r="K20" s="27">
        <v>3</v>
      </c>
      <c r="L20" s="25">
        <v>4</v>
      </c>
      <c r="M20" s="25">
        <v>4</v>
      </c>
      <c r="N20" s="25">
        <v>1</v>
      </c>
      <c r="O20" s="28">
        <v>3</v>
      </c>
      <c r="P20" s="24">
        <v>23</v>
      </c>
      <c r="Q20" s="25">
        <v>124</v>
      </c>
      <c r="R20" s="25">
        <v>1234</v>
      </c>
      <c r="S20" s="25">
        <v>345</v>
      </c>
      <c r="T20" s="28">
        <v>1234</v>
      </c>
      <c r="U20" s="59">
        <f t="shared" si="0"/>
        <v>16</v>
      </c>
      <c r="V20" s="70"/>
      <c r="W20" s="69">
        <v>15</v>
      </c>
      <c r="X20" s="69">
        <v>13</v>
      </c>
      <c r="Y20" s="75"/>
      <c r="Z20" s="76">
        <f t="shared" si="1"/>
        <v>28</v>
      </c>
      <c r="AA20" s="76">
        <f t="shared" si="2"/>
        <v>44</v>
      </c>
    </row>
    <row r="21" spans="1:27" x14ac:dyDescent="0.25">
      <c r="A21" s="93">
        <v>16</v>
      </c>
      <c r="B21" s="119" t="str">
        <f>VLOOKUP(E21,'[1]7-8'!$A$2:$G$150,5,FALSE)</f>
        <v>Кузин Роман Салаватович</v>
      </c>
      <c r="C21" s="101" t="str">
        <f>VLOOKUP(E21,'[1]7-8'!$A$2:$G$150,7,FALSE)</f>
        <v>МАОУ "Гимназия №2"</v>
      </c>
      <c r="D21" s="106">
        <f>VLOOKUP(E21,'[1]7-8'!$A$2:$G$150,6,FALSE)</f>
        <v>8</v>
      </c>
      <c r="E21" s="63" t="s">
        <v>64</v>
      </c>
      <c r="F21" s="24">
        <v>1</v>
      </c>
      <c r="G21" s="25">
        <v>2</v>
      </c>
      <c r="H21" s="25">
        <v>1</v>
      </c>
      <c r="I21" s="25">
        <v>2</v>
      </c>
      <c r="J21" s="26">
        <v>2</v>
      </c>
      <c r="K21" s="27">
        <v>3</v>
      </c>
      <c r="L21" s="25">
        <v>2</v>
      </c>
      <c r="M21" s="25">
        <v>4</v>
      </c>
      <c r="N21" s="25">
        <v>1</v>
      </c>
      <c r="O21" s="28">
        <v>1</v>
      </c>
      <c r="P21" s="24">
        <v>34</v>
      </c>
      <c r="Q21" s="25">
        <v>23</v>
      </c>
      <c r="R21" s="25">
        <v>12</v>
      </c>
      <c r="S21" s="25">
        <v>13</v>
      </c>
      <c r="T21" s="28">
        <v>12</v>
      </c>
      <c r="U21" s="59">
        <f t="shared" si="0"/>
        <v>10</v>
      </c>
      <c r="V21" s="70">
        <v>5</v>
      </c>
      <c r="W21" s="69">
        <v>15</v>
      </c>
      <c r="X21" s="69">
        <v>14</v>
      </c>
      <c r="Y21" s="75">
        <v>0</v>
      </c>
      <c r="Z21" s="76">
        <f t="shared" si="1"/>
        <v>34</v>
      </c>
      <c r="AA21" s="76">
        <f t="shared" si="2"/>
        <v>44</v>
      </c>
    </row>
    <row r="22" spans="1:27" ht="25.5" x14ac:dyDescent="0.25">
      <c r="A22" s="93">
        <v>17</v>
      </c>
      <c r="B22" s="119" t="str">
        <f>VLOOKUP(E22,'[1]7-8'!$A$2:$G$150,5,FALSE)</f>
        <v>Шехова Любовь Евгеньевна</v>
      </c>
      <c r="C22" s="101" t="str">
        <f>VLOOKUP(E22,'[1]7-8'!$A$2:$G$150,7,FALSE)</f>
        <v>МБОУ "Гимназия №17"</v>
      </c>
      <c r="D22" s="106">
        <f>VLOOKUP(E22,'[1]7-8'!$A$2:$G$150,6,FALSE)</f>
        <v>8</v>
      </c>
      <c r="E22" s="63" t="s">
        <v>39</v>
      </c>
      <c r="F22" s="24">
        <v>2</v>
      </c>
      <c r="G22" s="25">
        <v>2</v>
      </c>
      <c r="H22" s="25">
        <v>1</v>
      </c>
      <c r="I22" s="25">
        <v>1</v>
      </c>
      <c r="J22" s="26">
        <v>2</v>
      </c>
      <c r="K22" s="27">
        <v>3</v>
      </c>
      <c r="L22" s="25">
        <v>4</v>
      </c>
      <c r="M22" s="25">
        <v>4</v>
      </c>
      <c r="N22" s="25">
        <v>3</v>
      </c>
      <c r="O22" s="28">
        <v>4</v>
      </c>
      <c r="P22" s="24">
        <v>23</v>
      </c>
      <c r="Q22" s="25">
        <v>15</v>
      </c>
      <c r="R22" s="25">
        <v>25</v>
      </c>
      <c r="S22" s="25">
        <v>235</v>
      </c>
      <c r="T22" s="28">
        <v>13</v>
      </c>
      <c r="U22" s="59">
        <f t="shared" si="0"/>
        <v>14</v>
      </c>
      <c r="V22" s="70">
        <v>0</v>
      </c>
      <c r="W22" s="69">
        <v>15</v>
      </c>
      <c r="X22" s="69">
        <v>14</v>
      </c>
      <c r="Y22" s="75"/>
      <c r="Z22" s="76">
        <f t="shared" si="1"/>
        <v>29</v>
      </c>
      <c r="AA22" s="76">
        <f t="shared" si="2"/>
        <v>43</v>
      </c>
    </row>
    <row r="23" spans="1:27" ht="25.5" x14ac:dyDescent="0.25">
      <c r="A23" s="93">
        <v>18</v>
      </c>
      <c r="B23" s="119" t="str">
        <f>VLOOKUP(E23,'[1]7-8'!$A$2:$G$150,5,FALSE)</f>
        <v>Звягина Елизавета Сергеевна</v>
      </c>
      <c r="C23" s="101" t="str">
        <f>VLOOKUP(E23,'[1]7-8'!$A$2:$G$150,7,FALSE)</f>
        <v>МБОУ "Гимназия №17"</v>
      </c>
      <c r="D23" s="106">
        <f>VLOOKUP(E23,'[1]7-8'!$A$2:$G$150,6,FALSE)</f>
        <v>8</v>
      </c>
      <c r="E23" s="63" t="s">
        <v>37</v>
      </c>
      <c r="F23" s="24">
        <v>1</v>
      </c>
      <c r="G23" s="25">
        <v>2</v>
      </c>
      <c r="H23" s="25">
        <v>1</v>
      </c>
      <c r="I23" s="25">
        <v>1</v>
      </c>
      <c r="J23" s="26">
        <v>2</v>
      </c>
      <c r="K23" s="27">
        <v>3</v>
      </c>
      <c r="L23" s="25">
        <v>2</v>
      </c>
      <c r="M23" s="25">
        <v>4</v>
      </c>
      <c r="N23" s="25">
        <v>1</v>
      </c>
      <c r="O23" s="28">
        <v>3</v>
      </c>
      <c r="P23" s="24">
        <v>123</v>
      </c>
      <c r="Q23" s="25">
        <v>125</v>
      </c>
      <c r="R23" s="25">
        <v>1234</v>
      </c>
      <c r="S23" s="25">
        <v>345</v>
      </c>
      <c r="T23" s="28">
        <v>35</v>
      </c>
      <c r="U23" s="59">
        <f t="shared" si="0"/>
        <v>10</v>
      </c>
      <c r="V23" s="70"/>
      <c r="W23" s="69">
        <v>15</v>
      </c>
      <c r="X23" s="69">
        <v>15</v>
      </c>
      <c r="Y23" s="75">
        <v>0</v>
      </c>
      <c r="Z23" s="76">
        <f t="shared" si="1"/>
        <v>30</v>
      </c>
      <c r="AA23" s="76">
        <f t="shared" si="2"/>
        <v>40</v>
      </c>
    </row>
    <row r="24" spans="1:27" ht="25.5" x14ac:dyDescent="0.25">
      <c r="A24" s="93">
        <v>19</v>
      </c>
      <c r="B24" s="90" t="str">
        <f>VLOOKUP(E24,'[1]7-8'!$A$2:$G$150,5,FALSE)</f>
        <v>Кантер Валерий Эдуардович</v>
      </c>
      <c r="C24" s="101" t="str">
        <f>VLOOKUP(E24,'[1]7-8'!$A$2:$G$150,7,FALSE)</f>
        <v>МБОУ "Гимназия №17"</v>
      </c>
      <c r="D24" s="106">
        <f>VLOOKUP(E24,'[1]7-8'!$A$2:$G$150,6,FALSE)</f>
        <v>8</v>
      </c>
      <c r="E24" s="63" t="s">
        <v>62</v>
      </c>
      <c r="F24" s="24">
        <v>2</v>
      </c>
      <c r="G24" s="25">
        <v>2</v>
      </c>
      <c r="H24" s="25">
        <v>1</v>
      </c>
      <c r="I24" s="25">
        <v>1</v>
      </c>
      <c r="J24" s="26">
        <v>2</v>
      </c>
      <c r="K24" s="27">
        <v>3</v>
      </c>
      <c r="L24" s="25">
        <v>4</v>
      </c>
      <c r="M24" s="25">
        <v>1</v>
      </c>
      <c r="N24" s="25">
        <v>2</v>
      </c>
      <c r="O24" s="28">
        <v>1</v>
      </c>
      <c r="P24" s="24">
        <v>23</v>
      </c>
      <c r="Q24" s="25">
        <v>14</v>
      </c>
      <c r="R24" s="25">
        <v>1234</v>
      </c>
      <c r="S24" s="25">
        <v>1234</v>
      </c>
      <c r="T24" s="28">
        <v>13</v>
      </c>
      <c r="U24" s="59">
        <f t="shared" si="0"/>
        <v>16</v>
      </c>
      <c r="V24" s="70">
        <v>10</v>
      </c>
      <c r="W24" s="69">
        <v>0</v>
      </c>
      <c r="X24" s="69">
        <v>13</v>
      </c>
      <c r="Y24" s="75">
        <v>0</v>
      </c>
      <c r="Z24" s="76">
        <f t="shared" si="1"/>
        <v>23</v>
      </c>
      <c r="AA24" s="76">
        <f t="shared" si="2"/>
        <v>39</v>
      </c>
    </row>
    <row r="25" spans="1:27" x14ac:dyDescent="0.25">
      <c r="A25" s="93">
        <v>20</v>
      </c>
      <c r="B25" s="90" t="str">
        <f>VLOOKUP(E25,'[1]7-8'!$A$2:$G$150,5,FALSE)</f>
        <v>Быстрых Елена Сергеевна</v>
      </c>
      <c r="C25" s="101" t="str">
        <f>VLOOKUP(E25,'[1]7-8'!$A$2:$G$150,7,FALSE)</f>
        <v>МАОУ "Лицей №10"</v>
      </c>
      <c r="D25" s="106">
        <f>VLOOKUP(E25,'[1]7-8'!$A$2:$G$150,6,FALSE)</f>
        <v>8</v>
      </c>
      <c r="E25" s="63" t="s">
        <v>57</v>
      </c>
      <c r="F25" s="24">
        <v>2</v>
      </c>
      <c r="G25" s="25">
        <v>2</v>
      </c>
      <c r="H25" s="25">
        <v>1</v>
      </c>
      <c r="I25" s="25">
        <v>1</v>
      </c>
      <c r="J25" s="26">
        <v>2</v>
      </c>
      <c r="K25" s="27">
        <v>3</v>
      </c>
      <c r="L25" s="25">
        <v>4</v>
      </c>
      <c r="M25" s="25">
        <v>4</v>
      </c>
      <c r="N25" s="25">
        <v>3</v>
      </c>
      <c r="O25" s="28">
        <v>1</v>
      </c>
      <c r="P25" s="24">
        <v>14</v>
      </c>
      <c r="Q25" s="25">
        <v>13</v>
      </c>
      <c r="R25" s="25">
        <v>234</v>
      </c>
      <c r="S25" s="25">
        <v>234</v>
      </c>
      <c r="T25" s="28">
        <v>34</v>
      </c>
      <c r="U25" s="59">
        <f t="shared" si="0"/>
        <v>10</v>
      </c>
      <c r="V25" s="70">
        <v>0</v>
      </c>
      <c r="W25" s="69">
        <v>15</v>
      </c>
      <c r="X25" s="69">
        <v>13</v>
      </c>
      <c r="Y25" s="75">
        <v>0</v>
      </c>
      <c r="Z25" s="76">
        <f t="shared" si="1"/>
        <v>28</v>
      </c>
      <c r="AA25" s="76">
        <f t="shared" si="2"/>
        <v>38</v>
      </c>
    </row>
    <row r="26" spans="1:27" ht="25.5" x14ac:dyDescent="0.25">
      <c r="A26" s="93">
        <v>21</v>
      </c>
      <c r="B26" s="90" t="str">
        <f>VLOOKUP(E26,'[1]7-8'!$A$2:$G$150,5,FALSE)</f>
        <v>Городилова Анастасия Александровна</v>
      </c>
      <c r="C26" s="101" t="str">
        <f>VLOOKUP(E26,'[1]7-8'!$A$2:$G$150,7,FALSE)</f>
        <v>МБОУ "Гимназия №17"</v>
      </c>
      <c r="D26" s="106">
        <f>VLOOKUP(E26,'[1]7-8'!$A$2:$G$150,6,FALSE)</f>
        <v>8</v>
      </c>
      <c r="E26" s="63" t="s">
        <v>49</v>
      </c>
      <c r="F26" s="24">
        <v>2</v>
      </c>
      <c r="G26" s="25">
        <v>2</v>
      </c>
      <c r="H26" s="25">
        <v>1</v>
      </c>
      <c r="I26" s="25">
        <v>1</v>
      </c>
      <c r="J26" s="26">
        <v>2</v>
      </c>
      <c r="K26" s="27">
        <v>3</v>
      </c>
      <c r="L26" s="25">
        <v>2</v>
      </c>
      <c r="M26" s="25">
        <v>4</v>
      </c>
      <c r="N26" s="25">
        <v>1</v>
      </c>
      <c r="O26" s="28">
        <v>1</v>
      </c>
      <c r="P26" s="24">
        <v>45</v>
      </c>
      <c r="Q26" s="25">
        <v>124</v>
      </c>
      <c r="R26" s="25">
        <v>23</v>
      </c>
      <c r="S26" s="25">
        <v>245</v>
      </c>
      <c r="T26" s="28">
        <v>13</v>
      </c>
      <c r="U26" s="59">
        <f t="shared" si="0"/>
        <v>10</v>
      </c>
      <c r="V26" s="70">
        <v>0</v>
      </c>
      <c r="W26" s="69">
        <v>12</v>
      </c>
      <c r="X26" s="69">
        <v>15</v>
      </c>
      <c r="Y26" s="75">
        <v>0</v>
      </c>
      <c r="Z26" s="76">
        <f t="shared" si="1"/>
        <v>27</v>
      </c>
      <c r="AA26" s="76">
        <f t="shared" si="2"/>
        <v>37</v>
      </c>
    </row>
    <row r="27" spans="1:27" ht="25.5" x14ac:dyDescent="0.25">
      <c r="A27" s="93">
        <v>22</v>
      </c>
      <c r="B27" s="90" t="str">
        <f>VLOOKUP(E27,'[1]7-8'!$A$2:$G$150,5,FALSE)</f>
        <v>Гарайшин Тамерлан Тагирович</v>
      </c>
      <c r="C27" s="101" t="str">
        <f>VLOOKUP(E27,'[1]7-8'!$A$2:$G$150,7,FALSE)</f>
        <v>МБОУ "Гимназия №17"</v>
      </c>
      <c r="D27" s="106">
        <f>VLOOKUP(E27,'[1]7-8'!$A$2:$G$150,6,FALSE)</f>
        <v>8</v>
      </c>
      <c r="E27" s="63" t="s">
        <v>55</v>
      </c>
      <c r="F27" s="24">
        <v>2</v>
      </c>
      <c r="G27" s="25">
        <v>2</v>
      </c>
      <c r="H27" s="25">
        <v>1</v>
      </c>
      <c r="I27" s="25">
        <v>1</v>
      </c>
      <c r="J27" s="26">
        <v>2</v>
      </c>
      <c r="K27" s="27">
        <v>3</v>
      </c>
      <c r="L27" s="25">
        <v>3</v>
      </c>
      <c r="M27" s="25">
        <v>4</v>
      </c>
      <c r="N27" s="25">
        <v>3</v>
      </c>
      <c r="O27" s="28">
        <v>3</v>
      </c>
      <c r="P27" s="24">
        <v>34</v>
      </c>
      <c r="Q27" s="25">
        <v>14</v>
      </c>
      <c r="R27" s="25">
        <v>134</v>
      </c>
      <c r="S27" s="25">
        <v>235</v>
      </c>
      <c r="T27" s="28">
        <v>134</v>
      </c>
      <c r="U27" s="59">
        <f t="shared" si="0"/>
        <v>13</v>
      </c>
      <c r="V27" s="70"/>
      <c r="W27" s="69"/>
      <c r="X27" s="69">
        <v>4</v>
      </c>
      <c r="Y27" s="75">
        <v>20</v>
      </c>
      <c r="Z27" s="76">
        <f t="shared" si="1"/>
        <v>24</v>
      </c>
      <c r="AA27" s="76">
        <f t="shared" si="2"/>
        <v>37</v>
      </c>
    </row>
    <row r="28" spans="1:27" x14ac:dyDescent="0.25">
      <c r="A28" s="93">
        <v>23</v>
      </c>
      <c r="B28" s="90" t="str">
        <f>VLOOKUP(E28,'[1]7-8'!$A$2:$G$150,5,FALSE)</f>
        <v>Соколова Екатерина Павловна</v>
      </c>
      <c r="C28" s="101" t="str">
        <f>VLOOKUP(E28,'[1]7-8'!$A$2:$G$150,7,FALSE)</f>
        <v>МАОУ "Лицей №10"</v>
      </c>
      <c r="D28" s="106">
        <f>VLOOKUP(E28,'[1]7-8'!$A$2:$G$150,6,FALSE)</f>
        <v>8</v>
      </c>
      <c r="E28" s="63" t="s">
        <v>45</v>
      </c>
      <c r="F28" s="24">
        <v>1</v>
      </c>
      <c r="G28" s="25">
        <v>2</v>
      </c>
      <c r="H28" s="25">
        <v>1</v>
      </c>
      <c r="I28" s="25">
        <v>1</v>
      </c>
      <c r="J28" s="26">
        <v>2</v>
      </c>
      <c r="K28" s="27">
        <v>3</v>
      </c>
      <c r="L28" s="25">
        <v>2</v>
      </c>
      <c r="M28" s="25">
        <v>4</v>
      </c>
      <c r="N28" s="25">
        <v>1</v>
      </c>
      <c r="O28" s="28">
        <v>1</v>
      </c>
      <c r="P28" s="24">
        <v>123</v>
      </c>
      <c r="Q28" s="25">
        <v>1245</v>
      </c>
      <c r="R28" s="25">
        <v>1234</v>
      </c>
      <c r="S28" s="25">
        <v>245</v>
      </c>
      <c r="T28" s="28">
        <v>1234</v>
      </c>
      <c r="U28" s="59">
        <f t="shared" si="0"/>
        <v>15</v>
      </c>
      <c r="V28" s="70">
        <v>5</v>
      </c>
      <c r="W28" s="69"/>
      <c r="X28" s="69">
        <v>15</v>
      </c>
      <c r="Y28" s="75">
        <v>0</v>
      </c>
      <c r="Z28" s="76">
        <f t="shared" si="1"/>
        <v>20</v>
      </c>
      <c r="AA28" s="76">
        <f t="shared" si="2"/>
        <v>35</v>
      </c>
    </row>
    <row r="29" spans="1:27" ht="25.5" hidden="1" x14ac:dyDescent="0.25">
      <c r="A29" s="93">
        <v>27</v>
      </c>
      <c r="B29" s="119" t="str">
        <f>VLOOKUP(E29,'[1]7-8'!$A$2:$G$150,5,FALSE)</f>
        <v>Собянина Ирина Алексеевна</v>
      </c>
      <c r="C29" s="101" t="str">
        <f>VLOOKUP(E29,'[1]7-8'!$A$2:$G$150,7,FALSE)</f>
        <v>МБОУ "Гимназия №17"</v>
      </c>
      <c r="D29" s="106">
        <f>VLOOKUP(E29,'[1]7-8'!$A$2:$G$150,6,FALSE)</f>
        <v>7</v>
      </c>
      <c r="E29" s="63" t="s">
        <v>48</v>
      </c>
      <c r="F29" s="24">
        <v>1</v>
      </c>
      <c r="G29" s="25">
        <v>2</v>
      </c>
      <c r="H29" s="25">
        <v>1</v>
      </c>
      <c r="I29" s="25">
        <v>1</v>
      </c>
      <c r="J29" s="26">
        <v>2</v>
      </c>
      <c r="K29" s="27">
        <v>3</v>
      </c>
      <c r="L29" s="25">
        <v>4</v>
      </c>
      <c r="M29" s="25">
        <v>4</v>
      </c>
      <c r="N29" s="25">
        <v>1</v>
      </c>
      <c r="O29" s="28">
        <v>1</v>
      </c>
      <c r="P29" s="24">
        <v>135</v>
      </c>
      <c r="Q29" s="25">
        <v>125</v>
      </c>
      <c r="R29" s="25">
        <v>134</v>
      </c>
      <c r="S29" s="25">
        <v>2345</v>
      </c>
      <c r="T29" s="28">
        <v>123</v>
      </c>
      <c r="U29" s="59">
        <f t="shared" si="0"/>
        <v>9</v>
      </c>
      <c r="V29" s="70">
        <v>10</v>
      </c>
      <c r="W29" s="69">
        <v>15</v>
      </c>
      <c r="X29" s="69">
        <v>1</v>
      </c>
      <c r="Y29" s="75">
        <v>0</v>
      </c>
      <c r="Z29" s="76">
        <f t="shared" si="1"/>
        <v>26</v>
      </c>
      <c r="AA29" s="76">
        <f t="shared" si="2"/>
        <v>35</v>
      </c>
    </row>
    <row r="30" spans="1:27" hidden="1" x14ac:dyDescent="0.25">
      <c r="A30" s="93">
        <v>28</v>
      </c>
      <c r="B30" s="119" t="str">
        <f>VLOOKUP(E30,'[1]7-8'!$A$2:$G$150,5,FALSE)</f>
        <v>Гусев Роман Викторович</v>
      </c>
      <c r="C30" s="101" t="str">
        <f>VLOOKUP(E30,'[1]7-8'!$A$2:$G$150,7,FALSE)</f>
        <v>МАОУ "Лицей №10"</v>
      </c>
      <c r="D30" s="106">
        <f>VLOOKUP(E30,'[1]7-8'!$A$2:$G$150,6,FALSE)</f>
        <v>7</v>
      </c>
      <c r="E30" s="63" t="s">
        <v>28</v>
      </c>
      <c r="F30" s="24">
        <v>1</v>
      </c>
      <c r="G30" s="25">
        <v>2</v>
      </c>
      <c r="H30" s="25">
        <v>1</v>
      </c>
      <c r="I30" s="25">
        <v>1</v>
      </c>
      <c r="J30" s="26">
        <v>2</v>
      </c>
      <c r="K30" s="27">
        <v>3</v>
      </c>
      <c r="L30" s="25">
        <v>4</v>
      </c>
      <c r="M30" s="25">
        <v>4</v>
      </c>
      <c r="N30" s="25">
        <v>1</v>
      </c>
      <c r="O30" s="28">
        <v>1</v>
      </c>
      <c r="P30" s="24">
        <v>123</v>
      </c>
      <c r="Q30" s="25">
        <v>125</v>
      </c>
      <c r="R30" s="25">
        <v>1234</v>
      </c>
      <c r="S30" s="25">
        <v>1345</v>
      </c>
      <c r="T30" s="28">
        <v>1234</v>
      </c>
      <c r="U30" s="59">
        <f t="shared" si="0"/>
        <v>15</v>
      </c>
      <c r="V30" s="70"/>
      <c r="W30" s="69">
        <v>15</v>
      </c>
      <c r="X30" s="69">
        <v>4</v>
      </c>
      <c r="Y30" s="75">
        <v>0</v>
      </c>
      <c r="Z30" s="76">
        <f t="shared" si="1"/>
        <v>19</v>
      </c>
      <c r="AA30" s="76">
        <f t="shared" si="2"/>
        <v>34</v>
      </c>
    </row>
    <row r="31" spans="1:27" hidden="1" x14ac:dyDescent="0.25">
      <c r="A31" s="93">
        <v>29</v>
      </c>
      <c r="B31" s="119" t="str">
        <f>VLOOKUP(E31,'[1]7-8'!$A$2:$G$150,5,FALSE)</f>
        <v>Останина Жанна Алексеевна</v>
      </c>
      <c r="C31" s="101" t="str">
        <f>VLOOKUP(E31,'[1]7-8'!$A$2:$G$150,7,FALSE)</f>
        <v>МАОУ "Гимназия №2"</v>
      </c>
      <c r="D31" s="106">
        <f>VLOOKUP(E31,'[1]7-8'!$A$2:$G$150,6,FALSE)</f>
        <v>7</v>
      </c>
      <c r="E31" s="63" t="s">
        <v>84</v>
      </c>
      <c r="F31" s="24">
        <v>1</v>
      </c>
      <c r="G31" s="25">
        <v>1</v>
      </c>
      <c r="H31" s="25">
        <v>2</v>
      </c>
      <c r="I31" s="25">
        <v>1</v>
      </c>
      <c r="J31" s="26">
        <v>1</v>
      </c>
      <c r="K31" s="27">
        <v>3</v>
      </c>
      <c r="L31" s="25">
        <v>2</v>
      </c>
      <c r="M31" s="25">
        <v>1</v>
      </c>
      <c r="N31" s="25">
        <v>1</v>
      </c>
      <c r="O31" s="28">
        <v>1</v>
      </c>
      <c r="P31" s="24">
        <v>34</v>
      </c>
      <c r="Q31" s="25">
        <v>123</v>
      </c>
      <c r="R31" s="25">
        <v>13</v>
      </c>
      <c r="S31" s="25">
        <v>13</v>
      </c>
      <c r="T31" s="28">
        <v>3</v>
      </c>
      <c r="U31" s="59">
        <f t="shared" si="0"/>
        <v>4</v>
      </c>
      <c r="V31" s="70"/>
      <c r="W31" s="69">
        <v>15</v>
      </c>
      <c r="X31" s="69">
        <v>15</v>
      </c>
      <c r="Y31" s="75"/>
      <c r="Z31" s="76">
        <f t="shared" si="1"/>
        <v>30</v>
      </c>
      <c r="AA31" s="76">
        <f t="shared" si="2"/>
        <v>34</v>
      </c>
    </row>
    <row r="32" spans="1:27" x14ac:dyDescent="0.25">
      <c r="A32" s="93">
        <v>24</v>
      </c>
      <c r="B32" s="90" t="str">
        <f>VLOOKUP(E32,'[1]7-8'!$A$2:$G$150,5,FALSE)</f>
        <v>Юсупов Равиль Айвазович</v>
      </c>
      <c r="C32" s="101" t="str">
        <f>VLOOKUP(E32,'[1]7-8'!$A$2:$G$150,7,FALSE)</f>
        <v>МАОУ "Лицей №10"</v>
      </c>
      <c r="D32" s="106">
        <f>VLOOKUP(E32,'[1]7-8'!$A$2:$G$150,6,FALSE)</f>
        <v>8</v>
      </c>
      <c r="E32" s="63" t="s">
        <v>38</v>
      </c>
      <c r="F32" s="24">
        <v>1</v>
      </c>
      <c r="G32" s="25">
        <v>2</v>
      </c>
      <c r="H32" s="25">
        <v>1</v>
      </c>
      <c r="I32" s="25">
        <v>1</v>
      </c>
      <c r="J32" s="26">
        <v>1</v>
      </c>
      <c r="K32" s="27">
        <v>3</v>
      </c>
      <c r="L32" s="25">
        <v>4</v>
      </c>
      <c r="M32" s="25">
        <v>4</v>
      </c>
      <c r="N32" s="25">
        <v>13</v>
      </c>
      <c r="O32" s="28">
        <v>1</v>
      </c>
      <c r="P32" s="24">
        <v>3</v>
      </c>
      <c r="Q32" s="25">
        <v>13</v>
      </c>
      <c r="R32" s="25">
        <v>3</v>
      </c>
      <c r="S32" s="25">
        <v>234</v>
      </c>
      <c r="T32" s="28">
        <v>1</v>
      </c>
      <c r="U32" s="59">
        <f t="shared" si="0"/>
        <v>8</v>
      </c>
      <c r="V32" s="70">
        <v>0</v>
      </c>
      <c r="W32" s="69">
        <v>0</v>
      </c>
      <c r="X32" s="69">
        <v>15</v>
      </c>
      <c r="Y32" s="75">
        <v>10</v>
      </c>
      <c r="Z32" s="76">
        <f t="shared" si="1"/>
        <v>25</v>
      </c>
      <c r="AA32" s="76">
        <f t="shared" si="2"/>
        <v>33</v>
      </c>
    </row>
    <row r="33" spans="1:27" hidden="1" x14ac:dyDescent="0.25">
      <c r="A33" s="93">
        <v>31</v>
      </c>
      <c r="B33" s="119" t="str">
        <f>VLOOKUP(E33,'[1]7-8'!$A$2:$G$150,5,FALSE)</f>
        <v>Иванова Александра Владимировна</v>
      </c>
      <c r="C33" s="101" t="str">
        <f>VLOOKUP(E33,'[1]7-8'!$A$2:$G$150,7,FALSE)</f>
        <v>МАОУ "СОШ №145"</v>
      </c>
      <c r="D33" s="106">
        <f>VLOOKUP(E33,'[1]7-8'!$A$2:$G$150,6,FALSE)</f>
        <v>7</v>
      </c>
      <c r="E33" s="63" t="s">
        <v>70</v>
      </c>
      <c r="F33" s="24">
        <v>1</v>
      </c>
      <c r="G33" s="25">
        <v>2</v>
      </c>
      <c r="H33" s="25">
        <v>1</v>
      </c>
      <c r="I33" s="25">
        <v>2</v>
      </c>
      <c r="J33" s="26">
        <v>1</v>
      </c>
      <c r="K33" s="27">
        <v>3</v>
      </c>
      <c r="L33" s="25">
        <v>3</v>
      </c>
      <c r="M33" s="25">
        <v>4</v>
      </c>
      <c r="N33" s="25">
        <v>1</v>
      </c>
      <c r="O33" s="28">
        <v>1</v>
      </c>
      <c r="P33" s="24">
        <v>34</v>
      </c>
      <c r="Q33" s="25">
        <v>125</v>
      </c>
      <c r="R33" s="25">
        <v>13</v>
      </c>
      <c r="S33" s="25">
        <v>123</v>
      </c>
      <c r="T33" s="28">
        <v>3</v>
      </c>
      <c r="U33" s="59">
        <f t="shared" si="0"/>
        <v>11</v>
      </c>
      <c r="V33" s="70">
        <v>0</v>
      </c>
      <c r="W33" s="69">
        <v>0</v>
      </c>
      <c r="X33" s="69">
        <v>2</v>
      </c>
      <c r="Y33" s="75">
        <v>20</v>
      </c>
      <c r="Z33" s="76">
        <f t="shared" si="1"/>
        <v>22</v>
      </c>
      <c r="AA33" s="76">
        <f t="shared" si="2"/>
        <v>33</v>
      </c>
    </row>
    <row r="34" spans="1:27" x14ac:dyDescent="0.25">
      <c r="A34" s="93">
        <v>25</v>
      </c>
      <c r="B34" s="90" t="str">
        <f>VLOOKUP(E34,'[1]7-8'!$A$2:$G$150,5,FALSE)</f>
        <v>Субботин Даниил Николаевич</v>
      </c>
      <c r="C34" s="101" t="str">
        <f>VLOOKUP(E34,'[1]7-8'!$A$2:$G$150,7,FALSE)</f>
        <v>МАОУ "Лицей №4"</v>
      </c>
      <c r="D34" s="106">
        <f>VLOOKUP(E34,'[1]7-8'!$A$2:$G$150,6,FALSE)</f>
        <v>8</v>
      </c>
      <c r="E34" s="63" t="s">
        <v>47</v>
      </c>
      <c r="F34" s="24">
        <v>2</v>
      </c>
      <c r="G34" s="25">
        <v>2</v>
      </c>
      <c r="H34" s="25">
        <v>1</v>
      </c>
      <c r="I34" s="25">
        <v>1</v>
      </c>
      <c r="J34" s="26">
        <v>2</v>
      </c>
      <c r="K34" s="27">
        <v>3</v>
      </c>
      <c r="L34" s="25">
        <v>3</v>
      </c>
      <c r="M34" s="25">
        <v>4</v>
      </c>
      <c r="N34" s="25">
        <v>2</v>
      </c>
      <c r="O34" s="28">
        <v>1</v>
      </c>
      <c r="P34" s="24">
        <v>4</v>
      </c>
      <c r="Q34" s="25">
        <v>14</v>
      </c>
      <c r="R34" s="25">
        <v>123</v>
      </c>
      <c r="S34" s="25">
        <v>345</v>
      </c>
      <c r="T34" s="28">
        <v>1234</v>
      </c>
      <c r="U34" s="59">
        <f t="shared" si="0"/>
        <v>17</v>
      </c>
      <c r="V34" s="70"/>
      <c r="W34" s="69">
        <v>0</v>
      </c>
      <c r="X34" s="69">
        <v>15</v>
      </c>
      <c r="Y34" s="75">
        <v>0</v>
      </c>
      <c r="Z34" s="76">
        <f t="shared" si="1"/>
        <v>15</v>
      </c>
      <c r="AA34" s="76">
        <f t="shared" si="2"/>
        <v>32</v>
      </c>
    </row>
    <row r="35" spans="1:27" x14ac:dyDescent="0.25">
      <c r="A35" s="93">
        <v>26</v>
      </c>
      <c r="B35" s="90" t="str">
        <f>VLOOKUP(E35,'[1]7-8'!$A$2:$G$150,5,FALSE)</f>
        <v>Вдовиченко Степан Евгеньевич</v>
      </c>
      <c r="C35" s="101" t="str">
        <f>VLOOKUP(E35,'[1]7-8'!$A$2:$G$150,7,FALSE)</f>
        <v>МАОУ "Лицей №10"</v>
      </c>
      <c r="D35" s="106">
        <f>VLOOKUP(E35,'[1]7-8'!$A$2:$G$150,6,FALSE)</f>
        <v>8</v>
      </c>
      <c r="E35" s="63" t="s">
        <v>53</v>
      </c>
      <c r="F35" s="24">
        <v>1</v>
      </c>
      <c r="G35" s="25">
        <v>2</v>
      </c>
      <c r="H35" s="25">
        <v>1</v>
      </c>
      <c r="I35" s="25">
        <v>1</v>
      </c>
      <c r="J35" s="26">
        <v>2</v>
      </c>
      <c r="K35" s="27">
        <v>3</v>
      </c>
      <c r="L35" s="25">
        <v>2</v>
      </c>
      <c r="M35" s="25">
        <v>4</v>
      </c>
      <c r="N35" s="25">
        <v>1</v>
      </c>
      <c r="O35" s="28">
        <v>1</v>
      </c>
      <c r="P35" s="24">
        <v>34</v>
      </c>
      <c r="Q35" s="25">
        <v>135</v>
      </c>
      <c r="R35" s="25">
        <v>1234</v>
      </c>
      <c r="S35" s="25">
        <v>235</v>
      </c>
      <c r="T35" s="28">
        <v>34</v>
      </c>
      <c r="U35" s="59">
        <f t="shared" ref="U35:U66" si="3">1*(SUM(IF(F35=$F$1,1,0),IF(G35=$G$1,1,0),IF(H35=$H$1,1,0),IF(I35=$I$1,1,0),IF(J35=$J$1,1,0))+2*SUM(IF(K35=$K$1,1,0),IF(L35=$L$1,1,0),IF(M35=$M$1,1,0),IF(N35=$N$1,1,0),IF(O35=$O$1,1,0))+3*SUM(IF(P35=$P$1,1,0),IF(Q35=$Q$1,1,0),IF(R35=$R$1,1,0),IF(S35=$S$1,1,0),IF(T35=$T$1,1,0)))</f>
        <v>15</v>
      </c>
      <c r="V35" s="70">
        <v>0</v>
      </c>
      <c r="W35" s="69">
        <v>15</v>
      </c>
      <c r="X35" s="69">
        <v>2</v>
      </c>
      <c r="Y35" s="75">
        <v>0</v>
      </c>
      <c r="Z35" s="76">
        <f t="shared" ref="Z35:Z66" si="4">SUM(V35:Y35)</f>
        <v>17</v>
      </c>
      <c r="AA35" s="76">
        <f t="shared" ref="AA35:AA66" si="5">U35+Z35</f>
        <v>32</v>
      </c>
    </row>
    <row r="36" spans="1:27" x14ac:dyDescent="0.25">
      <c r="A36" s="93">
        <v>27</v>
      </c>
      <c r="B36" s="90" t="str">
        <f>VLOOKUP(E36,'[1]7-8'!$A$2:$G$150,5,FALSE)</f>
        <v>Федотов Степан Сергеевич</v>
      </c>
      <c r="C36" s="101" t="str">
        <f>VLOOKUP(E36,'[1]7-8'!$A$2:$G$150,7,FALSE)</f>
        <v>МАОУ СОШ №101</v>
      </c>
      <c r="D36" s="106">
        <f>VLOOKUP(E36,'[1]7-8'!$A$2:$G$150,6,FALSE)</f>
        <v>8</v>
      </c>
      <c r="E36" s="63" t="s">
        <v>73</v>
      </c>
      <c r="F36" s="24">
        <v>2</v>
      </c>
      <c r="G36" s="25">
        <v>2</v>
      </c>
      <c r="H36" s="25">
        <v>1</v>
      </c>
      <c r="I36" s="25">
        <v>1</v>
      </c>
      <c r="J36" s="26">
        <v>2</v>
      </c>
      <c r="K36" s="27">
        <v>3</v>
      </c>
      <c r="L36" s="25">
        <v>4</v>
      </c>
      <c r="M36" s="25">
        <v>4</v>
      </c>
      <c r="N36" s="25">
        <v>5</v>
      </c>
      <c r="O36" s="28">
        <v>1</v>
      </c>
      <c r="P36" s="24">
        <v>3</v>
      </c>
      <c r="Q36" s="25">
        <v>12</v>
      </c>
      <c r="R36" s="25">
        <v>15</v>
      </c>
      <c r="S36" s="25">
        <v>145</v>
      </c>
      <c r="T36" s="28">
        <v>134</v>
      </c>
      <c r="U36" s="59">
        <f t="shared" si="3"/>
        <v>10</v>
      </c>
      <c r="V36" s="70"/>
      <c r="W36" s="69">
        <v>15</v>
      </c>
      <c r="X36" s="69">
        <v>7</v>
      </c>
      <c r="Y36" s="75"/>
      <c r="Z36" s="76">
        <f t="shared" si="4"/>
        <v>22</v>
      </c>
      <c r="AA36" s="76">
        <f t="shared" si="5"/>
        <v>32</v>
      </c>
    </row>
    <row r="37" spans="1:27" x14ac:dyDescent="0.25">
      <c r="A37" s="93">
        <v>28</v>
      </c>
      <c r="B37" s="90" t="str">
        <f>VLOOKUP(E37,'[1]7-8'!$A$2:$G$150,5,FALSE)</f>
        <v>Останина Светлана Алексеевна</v>
      </c>
      <c r="C37" s="101" t="str">
        <f>VLOOKUP(E37,'[1]7-8'!$A$2:$G$150,7,FALSE)</f>
        <v>МАОУ "Гимназия №2"</v>
      </c>
      <c r="D37" s="106">
        <f>VLOOKUP(E37,'[1]7-8'!$A$2:$G$150,6,FALSE)</f>
        <v>8</v>
      </c>
      <c r="E37" s="63" t="s">
        <v>93</v>
      </c>
      <c r="F37" s="24">
        <v>1</v>
      </c>
      <c r="G37" s="25">
        <v>2</v>
      </c>
      <c r="H37" s="25">
        <v>1</v>
      </c>
      <c r="I37" s="25">
        <v>1</v>
      </c>
      <c r="J37" s="26">
        <v>2</v>
      </c>
      <c r="K37" s="27">
        <v>3</v>
      </c>
      <c r="L37" s="25">
        <v>5</v>
      </c>
      <c r="M37" s="25">
        <v>1</v>
      </c>
      <c r="N37" s="25">
        <v>1</v>
      </c>
      <c r="O37" s="28">
        <v>1</v>
      </c>
      <c r="P37" s="24">
        <v>34</v>
      </c>
      <c r="Q37" s="25">
        <v>13</v>
      </c>
      <c r="R37" s="25">
        <v>25</v>
      </c>
      <c r="S37" s="25">
        <v>14</v>
      </c>
      <c r="T37" s="28">
        <v>45</v>
      </c>
      <c r="U37" s="59">
        <f t="shared" si="3"/>
        <v>7</v>
      </c>
      <c r="V37" s="70">
        <v>10</v>
      </c>
      <c r="W37" s="69">
        <v>15</v>
      </c>
      <c r="X37" s="69">
        <v>0</v>
      </c>
      <c r="Y37" s="75">
        <v>0</v>
      </c>
      <c r="Z37" s="76">
        <f t="shared" si="4"/>
        <v>25</v>
      </c>
      <c r="AA37" s="76">
        <f t="shared" si="5"/>
        <v>32</v>
      </c>
    </row>
    <row r="38" spans="1:27" ht="25.5" hidden="1" x14ac:dyDescent="0.25">
      <c r="A38" s="93">
        <v>36</v>
      </c>
      <c r="B38" s="90" t="str">
        <f>VLOOKUP(E38,'[1]7-8'!$A$2:$G$150,5,FALSE)</f>
        <v>Миляков Илья Васильевич</v>
      </c>
      <c r="C38" s="101" t="str">
        <f>VLOOKUP(E38,'[1]7-8'!$A$2:$G$150,7,FALSE)</f>
        <v>МБОУ "Гимназия №17"</v>
      </c>
      <c r="D38" s="106">
        <f>VLOOKUP(E38,'[1]7-8'!$A$2:$G$150,6,FALSE)</f>
        <v>7</v>
      </c>
      <c r="E38" s="63" t="s">
        <v>66</v>
      </c>
      <c r="F38" s="24">
        <v>1</v>
      </c>
      <c r="G38" s="25">
        <v>2</v>
      </c>
      <c r="H38" s="25">
        <v>1</v>
      </c>
      <c r="I38" s="25">
        <v>1</v>
      </c>
      <c r="J38" s="26">
        <v>2</v>
      </c>
      <c r="K38" s="27">
        <v>3</v>
      </c>
      <c r="L38" s="25">
        <v>2</v>
      </c>
      <c r="M38" s="25">
        <v>4</v>
      </c>
      <c r="N38" s="25">
        <v>1</v>
      </c>
      <c r="O38" s="28">
        <v>2</v>
      </c>
      <c r="P38" s="24">
        <v>4</v>
      </c>
      <c r="Q38" s="25">
        <v>235</v>
      </c>
      <c r="R38" s="25">
        <v>13</v>
      </c>
      <c r="S38" s="25">
        <v>13</v>
      </c>
      <c r="T38" s="28">
        <v>12</v>
      </c>
      <c r="U38" s="59">
        <f t="shared" si="3"/>
        <v>7</v>
      </c>
      <c r="V38" s="70"/>
      <c r="W38" s="69">
        <v>15</v>
      </c>
      <c r="X38" s="69">
        <v>4</v>
      </c>
      <c r="Y38" s="75">
        <v>5</v>
      </c>
      <c r="Z38" s="76">
        <f t="shared" si="4"/>
        <v>24</v>
      </c>
      <c r="AA38" s="76">
        <f t="shared" si="5"/>
        <v>31</v>
      </c>
    </row>
    <row r="39" spans="1:27" ht="25.5" x14ac:dyDescent="0.25">
      <c r="A39" s="93">
        <v>29</v>
      </c>
      <c r="B39" s="90" t="str">
        <f>VLOOKUP(E39,'[1]7-8'!$A$2:$G$150,5,FALSE)</f>
        <v>Иванова Марина Андреевна</v>
      </c>
      <c r="C39" s="101" t="str">
        <f>VLOOKUP(E39,'[1]7-8'!$A$2:$G$150,7,FALSE)</f>
        <v>МБОУ "Гимназия №17"</v>
      </c>
      <c r="D39" s="106">
        <f>VLOOKUP(E39,'[1]7-8'!$A$2:$G$150,6,FALSE)</f>
        <v>8</v>
      </c>
      <c r="E39" s="63" t="s">
        <v>36</v>
      </c>
      <c r="F39" s="24">
        <v>1</v>
      </c>
      <c r="G39" s="25">
        <v>2</v>
      </c>
      <c r="H39" s="25">
        <v>1</v>
      </c>
      <c r="I39" s="25">
        <v>1</v>
      </c>
      <c r="J39" s="26">
        <v>2</v>
      </c>
      <c r="K39" s="27">
        <v>3</v>
      </c>
      <c r="L39" s="25">
        <v>1</v>
      </c>
      <c r="M39" s="25">
        <v>4</v>
      </c>
      <c r="N39" s="25">
        <v>1</v>
      </c>
      <c r="O39" s="28">
        <v>1</v>
      </c>
      <c r="P39" s="24">
        <v>12</v>
      </c>
      <c r="Q39" s="25">
        <v>125</v>
      </c>
      <c r="R39" s="25">
        <v>124</v>
      </c>
      <c r="S39" s="25">
        <v>235</v>
      </c>
      <c r="T39" s="28">
        <v>1234</v>
      </c>
      <c r="U39" s="59">
        <f t="shared" si="3"/>
        <v>15</v>
      </c>
      <c r="V39" s="70">
        <v>0</v>
      </c>
      <c r="W39" s="69">
        <v>0</v>
      </c>
      <c r="X39" s="69">
        <v>15</v>
      </c>
      <c r="Y39" s="75">
        <v>0</v>
      </c>
      <c r="Z39" s="76">
        <f t="shared" si="4"/>
        <v>15</v>
      </c>
      <c r="AA39" s="76">
        <f t="shared" si="5"/>
        <v>30</v>
      </c>
    </row>
    <row r="40" spans="1:27" hidden="1" x14ac:dyDescent="0.25">
      <c r="A40" s="93">
        <v>38</v>
      </c>
      <c r="B40" s="90" t="str">
        <f>VLOOKUP(E40,'[1]7-8'!$A$2:$G$150,5,FALSE)</f>
        <v>Чегодаева Арина Сергеевна</v>
      </c>
      <c r="C40" s="101" t="str">
        <f>VLOOKUP(E40,'[1]7-8'!$A$2:$G$150,7,FALSE)</f>
        <v>МАОУ "СОШ №145"</v>
      </c>
      <c r="D40" s="106">
        <f>VLOOKUP(E40,'[1]7-8'!$A$2:$G$150,6,FALSE)</f>
        <v>7</v>
      </c>
      <c r="E40" s="63" t="s">
        <v>8</v>
      </c>
      <c r="F40" s="24">
        <v>1</v>
      </c>
      <c r="G40" s="25">
        <v>2</v>
      </c>
      <c r="H40" s="25">
        <v>1</v>
      </c>
      <c r="I40" s="25">
        <v>1</v>
      </c>
      <c r="J40" s="26">
        <v>2</v>
      </c>
      <c r="K40" s="27">
        <v>3</v>
      </c>
      <c r="L40" s="25">
        <v>4</v>
      </c>
      <c r="M40" s="25">
        <v>4</v>
      </c>
      <c r="N40" s="25">
        <v>1</v>
      </c>
      <c r="O40" s="28">
        <v>3</v>
      </c>
      <c r="P40" s="24">
        <v>34</v>
      </c>
      <c r="Q40" s="25">
        <v>12</v>
      </c>
      <c r="R40" s="25">
        <v>134</v>
      </c>
      <c r="S40" s="25">
        <v>135</v>
      </c>
      <c r="T40" s="28">
        <v>24</v>
      </c>
      <c r="U40" s="59">
        <f t="shared" si="3"/>
        <v>7</v>
      </c>
      <c r="V40" s="70">
        <v>10</v>
      </c>
      <c r="W40" s="69">
        <v>0</v>
      </c>
      <c r="X40" s="69">
        <v>2</v>
      </c>
      <c r="Y40" s="75">
        <v>10</v>
      </c>
      <c r="Z40" s="76">
        <f t="shared" si="4"/>
        <v>22</v>
      </c>
      <c r="AA40" s="76">
        <f t="shared" si="5"/>
        <v>29</v>
      </c>
    </row>
    <row r="41" spans="1:27" x14ac:dyDescent="0.25">
      <c r="A41" s="93">
        <v>30</v>
      </c>
      <c r="B41" s="90" t="str">
        <f>VLOOKUP(E41,'[1]7-8'!$A$2:$G$150,5,FALSE)</f>
        <v>Кузнецова Ксения Алексеевна</v>
      </c>
      <c r="C41" s="101" t="str">
        <f>VLOOKUP(E41,'[1]7-8'!$A$2:$G$150,7,FALSE)</f>
        <v>МАОУ "Лицей №10"</v>
      </c>
      <c r="D41" s="106">
        <f>VLOOKUP(E41,'[1]7-8'!$A$2:$G$150,6,FALSE)</f>
        <v>8</v>
      </c>
      <c r="E41" s="63" t="s">
        <v>63</v>
      </c>
      <c r="F41" s="24">
        <v>1</v>
      </c>
      <c r="G41" s="25">
        <v>2</v>
      </c>
      <c r="H41" s="25">
        <v>1</v>
      </c>
      <c r="I41" s="25">
        <v>1</v>
      </c>
      <c r="J41" s="26">
        <v>2</v>
      </c>
      <c r="K41" s="27">
        <v>3</v>
      </c>
      <c r="L41" s="25">
        <v>2</v>
      </c>
      <c r="M41" s="25">
        <v>4</v>
      </c>
      <c r="N41" s="25">
        <v>3</v>
      </c>
      <c r="O41" s="28">
        <v>1</v>
      </c>
      <c r="P41" s="24">
        <v>3</v>
      </c>
      <c r="Q41" s="25">
        <v>1234</v>
      </c>
      <c r="R41" s="25">
        <v>23</v>
      </c>
      <c r="S41" s="25">
        <v>135</v>
      </c>
      <c r="T41" s="28">
        <v>12</v>
      </c>
      <c r="U41" s="59">
        <f t="shared" si="3"/>
        <v>9</v>
      </c>
      <c r="V41" s="70">
        <v>0</v>
      </c>
      <c r="W41" s="69">
        <v>0</v>
      </c>
      <c r="X41" s="69">
        <v>15</v>
      </c>
      <c r="Y41" s="75">
        <v>5</v>
      </c>
      <c r="Z41" s="76">
        <f t="shared" si="4"/>
        <v>20</v>
      </c>
      <c r="AA41" s="76">
        <f t="shared" si="5"/>
        <v>29</v>
      </c>
    </row>
    <row r="42" spans="1:27" ht="25.5" x14ac:dyDescent="0.25">
      <c r="A42" s="93">
        <v>31</v>
      </c>
      <c r="B42" s="90" t="str">
        <f>VLOOKUP(E42,'[1]7-8'!$A$2:$G$150,5,FALSE)</f>
        <v>Садакова Ольга Максимовна</v>
      </c>
      <c r="C42" s="101" t="str">
        <f>VLOOKUP(E42,'[1]7-8'!$A$2:$G$150,7,FALSE)</f>
        <v>МБОУ "Гимназия №17"</v>
      </c>
      <c r="D42" s="106">
        <f>VLOOKUP(E42,'[1]7-8'!$A$2:$G$150,6,FALSE)</f>
        <v>8</v>
      </c>
      <c r="E42" s="63" t="s">
        <v>80</v>
      </c>
      <c r="F42" s="24">
        <v>2</v>
      </c>
      <c r="G42" s="25">
        <v>2</v>
      </c>
      <c r="H42" s="25">
        <v>1</v>
      </c>
      <c r="I42" s="25">
        <v>1</v>
      </c>
      <c r="J42" s="26">
        <v>2</v>
      </c>
      <c r="K42" s="27">
        <v>3</v>
      </c>
      <c r="L42" s="25">
        <v>4</v>
      </c>
      <c r="M42" s="25">
        <v>4</v>
      </c>
      <c r="N42" s="25">
        <v>2</v>
      </c>
      <c r="O42" s="28">
        <v>1</v>
      </c>
      <c r="P42" s="24">
        <v>345</v>
      </c>
      <c r="Q42" s="25">
        <v>145</v>
      </c>
      <c r="R42" s="25">
        <v>1234</v>
      </c>
      <c r="S42" s="25">
        <v>235</v>
      </c>
      <c r="T42" s="28">
        <v>123</v>
      </c>
      <c r="U42" s="59">
        <f t="shared" si="3"/>
        <v>18</v>
      </c>
      <c r="V42" s="70"/>
      <c r="W42" s="69"/>
      <c r="X42" s="69">
        <v>11</v>
      </c>
      <c r="Y42" s="75"/>
      <c r="Z42" s="76">
        <f t="shared" si="4"/>
        <v>11</v>
      </c>
      <c r="AA42" s="76">
        <f t="shared" si="5"/>
        <v>29</v>
      </c>
    </row>
    <row r="43" spans="1:27" ht="25.5" hidden="1" x14ac:dyDescent="0.25">
      <c r="A43" s="93">
        <v>41</v>
      </c>
      <c r="B43" s="90" t="str">
        <f>VLOOKUP(E43,'[1]7-8'!$A$2:$G$150,5,FALSE)</f>
        <v>Голубцова Софья Сергеевна</v>
      </c>
      <c r="C43" s="101" t="str">
        <f>VLOOKUP(E43,'[1]7-8'!$A$2:$G$150,7,FALSE)</f>
        <v>МБОУ "Гимназия №17"</v>
      </c>
      <c r="D43" s="106">
        <f>VLOOKUP(E43,'[1]7-8'!$A$2:$G$150,6,FALSE)</f>
        <v>7</v>
      </c>
      <c r="E43" s="63" t="s">
        <v>50</v>
      </c>
      <c r="F43" s="24">
        <v>1</v>
      </c>
      <c r="G43" s="25">
        <v>2</v>
      </c>
      <c r="H43" s="25">
        <v>1</v>
      </c>
      <c r="I43" s="25">
        <v>1</v>
      </c>
      <c r="J43" s="26">
        <v>2</v>
      </c>
      <c r="K43" s="27">
        <v>3</v>
      </c>
      <c r="L43" s="25">
        <v>5</v>
      </c>
      <c r="M43" s="25">
        <v>4</v>
      </c>
      <c r="N43" s="25">
        <v>1</v>
      </c>
      <c r="O43" s="28">
        <v>1</v>
      </c>
      <c r="P43" s="24">
        <v>3</v>
      </c>
      <c r="Q43" s="25">
        <v>124</v>
      </c>
      <c r="R43" s="25">
        <v>13</v>
      </c>
      <c r="S43" s="25">
        <v>13</v>
      </c>
      <c r="T43" s="28">
        <v>13</v>
      </c>
      <c r="U43" s="59">
        <f t="shared" si="3"/>
        <v>9</v>
      </c>
      <c r="V43" s="70">
        <v>0</v>
      </c>
      <c r="W43" s="69">
        <v>15</v>
      </c>
      <c r="X43" s="69">
        <v>1</v>
      </c>
      <c r="Y43" s="75">
        <v>3</v>
      </c>
      <c r="Z43" s="76">
        <f t="shared" si="4"/>
        <v>19</v>
      </c>
      <c r="AA43" s="76">
        <f t="shared" si="5"/>
        <v>28</v>
      </c>
    </row>
    <row r="44" spans="1:27" x14ac:dyDescent="0.25">
      <c r="A44" s="93">
        <v>32</v>
      </c>
      <c r="B44" s="90" t="str">
        <f>VLOOKUP(E44,'[1]7-8'!$A$2:$G$150,5,FALSE)</f>
        <v>Маслов Александр Владимирович</v>
      </c>
      <c r="C44" s="101" t="str">
        <f>VLOOKUP(E44,'[1]7-8'!$A$2:$G$150,7,FALSE)</f>
        <v>МАОУ "Лицей №10"</v>
      </c>
      <c r="D44" s="106">
        <f>VLOOKUP(E44,'[1]7-8'!$A$2:$G$150,6,FALSE)</f>
        <v>8</v>
      </c>
      <c r="E44" s="63" t="s">
        <v>68</v>
      </c>
      <c r="F44" s="24">
        <v>1</v>
      </c>
      <c r="G44" s="25">
        <v>2</v>
      </c>
      <c r="H44" s="25">
        <v>1</v>
      </c>
      <c r="I44" s="25">
        <v>1</v>
      </c>
      <c r="J44" s="26">
        <v>2</v>
      </c>
      <c r="K44" s="27">
        <v>3</v>
      </c>
      <c r="L44" s="25">
        <v>4</v>
      </c>
      <c r="M44" s="25">
        <v>4</v>
      </c>
      <c r="N44" s="25">
        <v>1</v>
      </c>
      <c r="O44" s="28">
        <v>1</v>
      </c>
      <c r="P44" s="24">
        <v>123</v>
      </c>
      <c r="Q44" s="25">
        <v>35</v>
      </c>
      <c r="R44" s="25">
        <v>235</v>
      </c>
      <c r="S44" s="25">
        <v>12</v>
      </c>
      <c r="T44" s="28">
        <v>1234</v>
      </c>
      <c r="U44" s="59">
        <f t="shared" si="3"/>
        <v>12</v>
      </c>
      <c r="V44" s="70">
        <v>0</v>
      </c>
      <c r="W44" s="69">
        <v>13</v>
      </c>
      <c r="X44" s="69">
        <v>2</v>
      </c>
      <c r="Y44" s="75"/>
      <c r="Z44" s="76">
        <f t="shared" si="4"/>
        <v>15</v>
      </c>
      <c r="AA44" s="76">
        <f t="shared" si="5"/>
        <v>27</v>
      </c>
    </row>
    <row r="45" spans="1:27" ht="25.5" hidden="1" x14ac:dyDescent="0.25">
      <c r="A45" s="93">
        <v>43</v>
      </c>
      <c r="B45" s="90" t="str">
        <f>VLOOKUP(E45,'[1]7-8'!$A$2:$G$150,5,FALSE)</f>
        <v>Мягких Елисей Сергеевич</v>
      </c>
      <c r="C45" s="101" t="str">
        <f>VLOOKUP(E45,'[1]7-8'!$A$2:$G$150,7,FALSE)</f>
        <v>МБОУ "Гимназия №17"</v>
      </c>
      <c r="D45" s="106">
        <f>VLOOKUP(E45,'[1]7-8'!$A$2:$G$150,6,FALSE)</f>
        <v>7</v>
      </c>
      <c r="E45" s="63" t="s">
        <v>24</v>
      </c>
      <c r="F45" s="24">
        <v>1</v>
      </c>
      <c r="G45" s="25">
        <v>2</v>
      </c>
      <c r="H45" s="25">
        <v>1</v>
      </c>
      <c r="I45" s="25">
        <v>1</v>
      </c>
      <c r="J45" s="26">
        <v>2</v>
      </c>
      <c r="K45" s="27">
        <v>3</v>
      </c>
      <c r="L45" s="25">
        <v>2</v>
      </c>
      <c r="M45" s="25">
        <v>4</v>
      </c>
      <c r="N45" s="25">
        <v>1</v>
      </c>
      <c r="O45" s="28">
        <v>4</v>
      </c>
      <c r="P45" s="24">
        <v>1</v>
      </c>
      <c r="Q45" s="25">
        <v>145</v>
      </c>
      <c r="R45" s="25">
        <v>134</v>
      </c>
      <c r="S45" s="25">
        <v>134</v>
      </c>
      <c r="T45" s="28">
        <v>1234</v>
      </c>
      <c r="U45" s="59">
        <f t="shared" si="3"/>
        <v>10</v>
      </c>
      <c r="V45" s="70"/>
      <c r="W45" s="69">
        <v>1</v>
      </c>
      <c r="X45" s="69">
        <v>15</v>
      </c>
      <c r="Y45" s="75"/>
      <c r="Z45" s="76">
        <f t="shared" si="4"/>
        <v>16</v>
      </c>
      <c r="AA45" s="76">
        <f t="shared" si="5"/>
        <v>26</v>
      </c>
    </row>
    <row r="46" spans="1:27" x14ac:dyDescent="0.25">
      <c r="A46" s="93">
        <v>33</v>
      </c>
      <c r="B46" s="90" t="str">
        <f>VLOOKUP(E46,'[1]7-8'!$A$2:$G$150,5,FALSE)</f>
        <v>Фудашкин Егор Дмитриевич</v>
      </c>
      <c r="C46" s="101" t="str">
        <f>VLOOKUP(E46,'[1]7-8'!$A$2:$G$150,7,FALSE)</f>
        <v>МАОУ "Лицей №10"</v>
      </c>
      <c r="D46" s="106">
        <f>VLOOKUP(E46,'[1]7-8'!$A$2:$G$150,6,FALSE)</f>
        <v>8</v>
      </c>
      <c r="E46" s="63" t="s">
        <v>72</v>
      </c>
      <c r="F46" s="24">
        <v>1</v>
      </c>
      <c r="G46" s="25">
        <v>2</v>
      </c>
      <c r="H46" s="25">
        <v>1</v>
      </c>
      <c r="I46" s="25">
        <v>2</v>
      </c>
      <c r="J46" s="26">
        <v>2</v>
      </c>
      <c r="K46" s="27">
        <v>3</v>
      </c>
      <c r="L46" s="25">
        <v>4</v>
      </c>
      <c r="M46" s="25">
        <v>4</v>
      </c>
      <c r="N46" s="25">
        <v>1</v>
      </c>
      <c r="O46" s="28">
        <v>1</v>
      </c>
      <c r="P46" s="24">
        <v>123</v>
      </c>
      <c r="Q46" s="25">
        <v>25</v>
      </c>
      <c r="R46" s="25">
        <v>14</v>
      </c>
      <c r="S46" s="25">
        <v>24</v>
      </c>
      <c r="T46" s="28">
        <v>123</v>
      </c>
      <c r="U46" s="59">
        <f t="shared" si="3"/>
        <v>10</v>
      </c>
      <c r="V46" s="70"/>
      <c r="W46" s="69">
        <v>15</v>
      </c>
      <c r="X46" s="69">
        <v>1</v>
      </c>
      <c r="Y46" s="75">
        <v>0</v>
      </c>
      <c r="Z46" s="76">
        <f t="shared" si="4"/>
        <v>16</v>
      </c>
      <c r="AA46" s="76">
        <f t="shared" si="5"/>
        <v>26</v>
      </c>
    </row>
    <row r="47" spans="1:27" x14ac:dyDescent="0.25">
      <c r="A47" s="93">
        <v>34</v>
      </c>
      <c r="B47" s="90" t="str">
        <f>VLOOKUP(E47,'[1]7-8'!$A$2:$G$150,5,FALSE)</f>
        <v>Никитина Мария Александровна</v>
      </c>
      <c r="C47" s="101" t="str">
        <f>VLOOKUP(E47,'[1]7-8'!$A$2:$G$150,7,FALSE)</f>
        <v>МАОУ "Гимназия №2"</v>
      </c>
      <c r="D47" s="106">
        <f>VLOOKUP(E47,'[1]7-8'!$A$2:$G$150,6,FALSE)</f>
        <v>8</v>
      </c>
      <c r="E47" s="63" t="s">
        <v>23</v>
      </c>
      <c r="F47" s="24">
        <v>1</v>
      </c>
      <c r="G47" s="25">
        <v>2</v>
      </c>
      <c r="H47" s="25">
        <v>1</v>
      </c>
      <c r="I47" s="25">
        <v>1</v>
      </c>
      <c r="J47" s="26">
        <v>2</v>
      </c>
      <c r="K47" s="27">
        <v>3</v>
      </c>
      <c r="L47" s="25">
        <v>5</v>
      </c>
      <c r="M47" s="25">
        <v>4</v>
      </c>
      <c r="N47" s="25">
        <v>1</v>
      </c>
      <c r="O47" s="28">
        <v>3</v>
      </c>
      <c r="P47" s="24">
        <v>3</v>
      </c>
      <c r="Q47" s="25">
        <v>123</v>
      </c>
      <c r="R47" s="25">
        <v>1234</v>
      </c>
      <c r="S47" s="25">
        <v>13</v>
      </c>
      <c r="T47" s="28">
        <v>3</v>
      </c>
      <c r="U47" s="59">
        <f t="shared" si="3"/>
        <v>10</v>
      </c>
      <c r="V47" s="70">
        <v>0</v>
      </c>
      <c r="W47" s="69">
        <v>15</v>
      </c>
      <c r="X47" s="69">
        <v>0.5</v>
      </c>
      <c r="Y47" s="75">
        <v>0</v>
      </c>
      <c r="Z47" s="76">
        <f t="shared" si="4"/>
        <v>15.5</v>
      </c>
      <c r="AA47" s="76">
        <f t="shared" si="5"/>
        <v>25.5</v>
      </c>
    </row>
    <row r="48" spans="1:27" hidden="1" x14ac:dyDescent="0.25">
      <c r="A48" s="93">
        <v>46</v>
      </c>
      <c r="B48" s="90" t="str">
        <f>VLOOKUP(E48,'[1]7-8'!$A$2:$G$150,5,FALSE)</f>
        <v>Соколова Софья Сергеевна</v>
      </c>
      <c r="C48" s="101" t="str">
        <f>VLOOKUP(E48,'[1]7-8'!$A$2:$G$150,7,FALSE)</f>
        <v>МАОУ "СОШ №19"</v>
      </c>
      <c r="D48" s="106">
        <f>VLOOKUP(E48,'[1]7-8'!$A$2:$G$150,6,FALSE)</f>
        <v>7</v>
      </c>
      <c r="E48" s="63" t="s">
        <v>44</v>
      </c>
      <c r="F48" s="24">
        <v>1</v>
      </c>
      <c r="G48" s="25">
        <v>2</v>
      </c>
      <c r="H48" s="25">
        <v>1</v>
      </c>
      <c r="I48" s="25">
        <v>1</v>
      </c>
      <c r="J48" s="26">
        <v>2</v>
      </c>
      <c r="K48" s="27">
        <v>3</v>
      </c>
      <c r="L48" s="25">
        <v>4</v>
      </c>
      <c r="M48" s="25">
        <v>4</v>
      </c>
      <c r="N48" s="25">
        <v>1</v>
      </c>
      <c r="O48" s="28">
        <v>1</v>
      </c>
      <c r="P48" s="24">
        <v>125</v>
      </c>
      <c r="Q48" s="25">
        <v>125</v>
      </c>
      <c r="R48" s="25">
        <v>134</v>
      </c>
      <c r="S48" s="25">
        <v>134</v>
      </c>
      <c r="T48" s="28">
        <v>124</v>
      </c>
      <c r="U48" s="59">
        <f t="shared" si="3"/>
        <v>9</v>
      </c>
      <c r="V48" s="70">
        <v>10</v>
      </c>
      <c r="W48" s="69">
        <v>0</v>
      </c>
      <c r="X48" s="69">
        <v>6</v>
      </c>
      <c r="Y48" s="75">
        <v>0</v>
      </c>
      <c r="Z48" s="76">
        <f t="shared" si="4"/>
        <v>16</v>
      </c>
      <c r="AA48" s="76">
        <f t="shared" si="5"/>
        <v>25</v>
      </c>
    </row>
    <row r="49" spans="1:27" ht="25.5" x14ac:dyDescent="0.25">
      <c r="A49" s="93">
        <v>35</v>
      </c>
      <c r="B49" s="90" t="str">
        <f>VLOOKUP(E49,'[1]7-8'!$A$2:$G$150,5,FALSE)</f>
        <v>Соломатин Роман Игоревич</v>
      </c>
      <c r="C49" s="101" t="str">
        <f>VLOOKUP(E49,'[1]7-8'!$A$2:$G$150,7,FALSE)</f>
        <v>МБОУ "Гимназия №17"</v>
      </c>
      <c r="D49" s="106">
        <f>VLOOKUP(E49,'[1]7-8'!$A$2:$G$150,6,FALSE)</f>
        <v>8</v>
      </c>
      <c r="E49" s="63" t="s">
        <v>46</v>
      </c>
      <c r="F49" s="24">
        <v>2</v>
      </c>
      <c r="G49" s="25">
        <v>2</v>
      </c>
      <c r="H49" s="25">
        <v>2</v>
      </c>
      <c r="I49" s="25">
        <v>1</v>
      </c>
      <c r="J49" s="26">
        <v>2</v>
      </c>
      <c r="K49" s="27">
        <v>3</v>
      </c>
      <c r="L49" s="25">
        <v>4</v>
      </c>
      <c r="M49" s="25">
        <v>4</v>
      </c>
      <c r="N49" s="25">
        <v>1</v>
      </c>
      <c r="O49" s="28">
        <v>5</v>
      </c>
      <c r="P49" s="24">
        <v>123</v>
      </c>
      <c r="Q49" s="25">
        <v>245</v>
      </c>
      <c r="R49" s="25">
        <v>1234</v>
      </c>
      <c r="S49" s="25">
        <v>235</v>
      </c>
      <c r="T49" s="28">
        <v>234</v>
      </c>
      <c r="U49" s="59">
        <f t="shared" si="3"/>
        <v>13</v>
      </c>
      <c r="V49" s="70">
        <v>10</v>
      </c>
      <c r="W49" s="69">
        <v>0</v>
      </c>
      <c r="X49" s="69">
        <v>2</v>
      </c>
      <c r="Y49" s="75">
        <v>0</v>
      </c>
      <c r="Z49" s="76">
        <f t="shared" si="4"/>
        <v>12</v>
      </c>
      <c r="AA49" s="76">
        <f t="shared" si="5"/>
        <v>25</v>
      </c>
    </row>
    <row r="50" spans="1:27" hidden="1" x14ac:dyDescent="0.25">
      <c r="A50" s="93">
        <v>48</v>
      </c>
      <c r="B50" s="90" t="str">
        <f>VLOOKUP(E50,'[1]7-8'!$A$2:$G$150,5,FALSE)</f>
        <v>Рожинов Антон Владимирович</v>
      </c>
      <c r="C50" s="101" t="str">
        <f>VLOOKUP(E50,'[1]7-8'!$A$2:$G$150,7,FALSE)</f>
        <v>МАОУ "Лицей №10"</v>
      </c>
      <c r="D50" s="106">
        <f>VLOOKUP(E50,'[1]7-8'!$A$2:$G$150,6,FALSE)</f>
        <v>7</v>
      </c>
      <c r="E50" s="63" t="s">
        <v>79</v>
      </c>
      <c r="F50" s="24">
        <v>1</v>
      </c>
      <c r="G50" s="25">
        <v>2</v>
      </c>
      <c r="H50" s="25">
        <v>1</v>
      </c>
      <c r="I50" s="25">
        <v>1</v>
      </c>
      <c r="J50" s="26">
        <v>2</v>
      </c>
      <c r="K50" s="27">
        <v>3</v>
      </c>
      <c r="L50" s="25">
        <v>3</v>
      </c>
      <c r="M50" s="25">
        <v>4</v>
      </c>
      <c r="N50" s="25">
        <v>1</v>
      </c>
      <c r="O50" s="28">
        <v>1</v>
      </c>
      <c r="P50" s="24">
        <v>4</v>
      </c>
      <c r="Q50" s="25">
        <v>125</v>
      </c>
      <c r="R50" s="25">
        <v>13</v>
      </c>
      <c r="S50" s="25">
        <v>135</v>
      </c>
      <c r="T50" s="28">
        <v>1</v>
      </c>
      <c r="U50" s="59">
        <f t="shared" si="3"/>
        <v>11</v>
      </c>
      <c r="V50" s="70">
        <v>0</v>
      </c>
      <c r="W50" s="69">
        <v>1</v>
      </c>
      <c r="X50" s="69">
        <v>13</v>
      </c>
      <c r="Y50" s="75">
        <v>0</v>
      </c>
      <c r="Z50" s="76">
        <f t="shared" si="4"/>
        <v>14</v>
      </c>
      <c r="AA50" s="76">
        <f t="shared" si="5"/>
        <v>25</v>
      </c>
    </row>
    <row r="51" spans="1:27" x14ac:dyDescent="0.25">
      <c r="A51" s="93">
        <v>36</v>
      </c>
      <c r="B51" s="90" t="str">
        <f>VLOOKUP(E51,'[1]7-8'!$A$2:$G$150,5,FALSE)</f>
        <v>Понкратов Игорь Александрович</v>
      </c>
      <c r="C51" s="101" t="str">
        <f>VLOOKUP(E51,'[1]7-8'!$A$2:$G$150,7,FALSE)</f>
        <v>МАОУ "Гимназия №2"</v>
      </c>
      <c r="D51" s="106">
        <f>VLOOKUP(E51,'[1]7-8'!$A$2:$G$150,6,FALSE)</f>
        <v>8</v>
      </c>
      <c r="E51" s="63" t="s">
        <v>91</v>
      </c>
      <c r="F51" s="24">
        <v>2</v>
      </c>
      <c r="G51" s="25">
        <v>2</v>
      </c>
      <c r="H51" s="25">
        <v>1</v>
      </c>
      <c r="I51" s="25">
        <v>1</v>
      </c>
      <c r="J51" s="26">
        <v>2</v>
      </c>
      <c r="K51" s="27">
        <v>3</v>
      </c>
      <c r="L51" s="25">
        <v>4</v>
      </c>
      <c r="M51" s="25">
        <v>4</v>
      </c>
      <c r="N51" s="25">
        <v>3</v>
      </c>
      <c r="O51" s="28">
        <v>3</v>
      </c>
      <c r="P51" s="24">
        <v>4</v>
      </c>
      <c r="Q51" s="25">
        <v>123</v>
      </c>
      <c r="R51" s="25">
        <v>134</v>
      </c>
      <c r="S51" s="25">
        <v>235</v>
      </c>
      <c r="T51" s="28">
        <v>3</v>
      </c>
      <c r="U51" s="59">
        <f t="shared" si="3"/>
        <v>11</v>
      </c>
      <c r="V51" s="70"/>
      <c r="W51" s="69">
        <v>0</v>
      </c>
      <c r="X51" s="69">
        <v>14</v>
      </c>
      <c r="Y51" s="75">
        <v>0</v>
      </c>
      <c r="Z51" s="76">
        <f t="shared" si="4"/>
        <v>14</v>
      </c>
      <c r="AA51" s="76">
        <f t="shared" si="5"/>
        <v>25</v>
      </c>
    </row>
    <row r="52" spans="1:27" ht="25.5" hidden="1" x14ac:dyDescent="0.25">
      <c r="A52" s="93">
        <v>50</v>
      </c>
      <c r="B52" s="90" t="str">
        <f>VLOOKUP(E52,'[1]7-8'!$A$2:$G$150,5,FALSE)</f>
        <v>Палкин Кирилл Александрович</v>
      </c>
      <c r="C52" s="101" t="str">
        <f>VLOOKUP(E52,'[1]7-8'!$A$2:$G$150,7,FALSE)</f>
        <v>МБОУ "Гимназия №17"</v>
      </c>
      <c r="D52" s="106">
        <f>VLOOKUP(E52,'[1]7-8'!$A$2:$G$150,6,FALSE)</f>
        <v>7</v>
      </c>
      <c r="E52" s="63" t="s">
        <v>20</v>
      </c>
      <c r="F52" s="24">
        <v>2</v>
      </c>
      <c r="G52" s="25">
        <v>2</v>
      </c>
      <c r="H52" s="25">
        <v>1</v>
      </c>
      <c r="I52" s="25">
        <v>1</v>
      </c>
      <c r="J52" s="26">
        <v>2</v>
      </c>
      <c r="K52" s="27">
        <v>3</v>
      </c>
      <c r="L52" s="25">
        <v>4</v>
      </c>
      <c r="M52" s="25">
        <v>4</v>
      </c>
      <c r="N52" s="25">
        <v>3</v>
      </c>
      <c r="O52" s="28">
        <v>1</v>
      </c>
      <c r="P52" s="24">
        <v>4</v>
      </c>
      <c r="Q52" s="25">
        <v>124</v>
      </c>
      <c r="R52" s="25">
        <v>1234</v>
      </c>
      <c r="S52" s="25">
        <v>13</v>
      </c>
      <c r="T52" s="28">
        <v>12</v>
      </c>
      <c r="U52" s="59">
        <f t="shared" si="3"/>
        <v>13</v>
      </c>
      <c r="V52" s="70">
        <v>10</v>
      </c>
      <c r="W52" s="69">
        <v>0</v>
      </c>
      <c r="X52" s="69">
        <v>1</v>
      </c>
      <c r="Y52" s="75">
        <v>0</v>
      </c>
      <c r="Z52" s="76">
        <f t="shared" si="4"/>
        <v>11</v>
      </c>
      <c r="AA52" s="76">
        <f t="shared" si="5"/>
        <v>24</v>
      </c>
    </row>
    <row r="53" spans="1:27" hidden="1" x14ac:dyDescent="0.25">
      <c r="A53" s="93">
        <v>51</v>
      </c>
      <c r="B53" s="90" t="str">
        <f>VLOOKUP(E53,'[1]7-8'!$A$2:$G$150,5,FALSE)</f>
        <v>Чечулина Елизавета Михайловна</v>
      </c>
      <c r="C53" s="101" t="str">
        <f>VLOOKUP(E53,'[1]7-8'!$A$2:$G$150,7,FALSE)</f>
        <v>МАОУ "Лицей №10"</v>
      </c>
      <c r="D53" s="106">
        <f>VLOOKUP(E53,'[1]7-8'!$A$2:$G$150,6,FALSE)</f>
        <v>7</v>
      </c>
      <c r="E53" s="63" t="s">
        <v>89</v>
      </c>
      <c r="F53" s="24">
        <v>1</v>
      </c>
      <c r="G53" s="25">
        <v>2</v>
      </c>
      <c r="H53" s="25">
        <v>1</v>
      </c>
      <c r="I53" s="25">
        <v>1</v>
      </c>
      <c r="J53" s="26">
        <v>2</v>
      </c>
      <c r="K53" s="27">
        <v>3</v>
      </c>
      <c r="L53" s="25">
        <v>4</v>
      </c>
      <c r="M53" s="25">
        <v>4</v>
      </c>
      <c r="N53" s="25">
        <v>1</v>
      </c>
      <c r="O53" s="28">
        <v>1</v>
      </c>
      <c r="P53" s="24">
        <v>45</v>
      </c>
      <c r="Q53" s="25">
        <v>125</v>
      </c>
      <c r="R53" s="25">
        <v>13</v>
      </c>
      <c r="S53" s="25">
        <v>15</v>
      </c>
      <c r="T53" s="28">
        <v>14</v>
      </c>
      <c r="U53" s="59">
        <f t="shared" si="3"/>
        <v>9</v>
      </c>
      <c r="V53" s="70"/>
      <c r="W53" s="69">
        <v>15</v>
      </c>
      <c r="X53" s="69">
        <v>0</v>
      </c>
      <c r="Y53" s="75"/>
      <c r="Z53" s="76">
        <f t="shared" si="4"/>
        <v>15</v>
      </c>
      <c r="AA53" s="76">
        <f t="shared" si="5"/>
        <v>24</v>
      </c>
    </row>
    <row r="54" spans="1:27" hidden="1" x14ac:dyDescent="0.25">
      <c r="A54" s="93">
        <v>52</v>
      </c>
      <c r="B54" s="90" t="str">
        <f>VLOOKUP(E54,'[1]7-8'!$A$2:$G$150,5,FALSE)</f>
        <v>Вилисова Екатерина Андреевна</v>
      </c>
      <c r="C54" s="101" t="str">
        <f>VLOOKUP(E54,'[1]7-8'!$A$2:$G$150,7,FALSE)</f>
        <v>МАОУ "Лицей №10"</v>
      </c>
      <c r="D54" s="106">
        <f>VLOOKUP(E54,'[1]7-8'!$A$2:$G$150,6,FALSE)</f>
        <v>7</v>
      </c>
      <c r="E54" s="63" t="s">
        <v>85</v>
      </c>
      <c r="F54" s="24">
        <v>1</v>
      </c>
      <c r="G54" s="25">
        <v>2</v>
      </c>
      <c r="H54" s="25">
        <v>2</v>
      </c>
      <c r="I54" s="25">
        <v>2</v>
      </c>
      <c r="J54" s="26">
        <v>2</v>
      </c>
      <c r="K54" s="27">
        <v>3</v>
      </c>
      <c r="L54" s="25">
        <v>4</v>
      </c>
      <c r="M54" s="25">
        <v>4</v>
      </c>
      <c r="N54" s="25">
        <v>1</v>
      </c>
      <c r="O54" s="28">
        <v>5</v>
      </c>
      <c r="P54" s="24">
        <v>125</v>
      </c>
      <c r="Q54" s="25">
        <v>35</v>
      </c>
      <c r="R54" s="25">
        <v>134</v>
      </c>
      <c r="S54" s="25">
        <v>145</v>
      </c>
      <c r="T54" s="28">
        <v>12</v>
      </c>
      <c r="U54" s="59">
        <f t="shared" si="3"/>
        <v>7</v>
      </c>
      <c r="V54" s="70">
        <v>0</v>
      </c>
      <c r="W54" s="69">
        <v>15</v>
      </c>
      <c r="X54" s="69">
        <v>1</v>
      </c>
      <c r="Y54" s="75">
        <v>0</v>
      </c>
      <c r="Z54" s="76">
        <f t="shared" si="4"/>
        <v>16</v>
      </c>
      <c r="AA54" s="76">
        <f t="shared" si="5"/>
        <v>23</v>
      </c>
    </row>
    <row r="55" spans="1:27" hidden="1" x14ac:dyDescent="0.25">
      <c r="A55" s="93">
        <v>53</v>
      </c>
      <c r="B55" s="90" t="str">
        <f>VLOOKUP(E55,'[1]7-8'!$A$2:$G$150,5,FALSE)</f>
        <v>Гладкова Мария Сергеевна</v>
      </c>
      <c r="C55" s="101" t="str">
        <f>VLOOKUP(E55,'[1]7-8'!$A$2:$G$150,7,FALSE)</f>
        <v>МАОУ "Лицей №10"</v>
      </c>
      <c r="D55" s="106">
        <f>VLOOKUP(E55,'[1]7-8'!$A$2:$G$150,6,FALSE)</f>
        <v>7</v>
      </c>
      <c r="E55" s="63" t="s">
        <v>51</v>
      </c>
      <c r="F55" s="24">
        <v>1</v>
      </c>
      <c r="G55" s="25">
        <v>2</v>
      </c>
      <c r="H55" s="25">
        <v>1</v>
      </c>
      <c r="I55" s="25">
        <v>2</v>
      </c>
      <c r="J55" s="26">
        <v>2</v>
      </c>
      <c r="K55" s="27">
        <v>3</v>
      </c>
      <c r="L55" s="25">
        <v>2</v>
      </c>
      <c r="M55" s="25">
        <v>1</v>
      </c>
      <c r="N55" s="25">
        <v>1</v>
      </c>
      <c r="O55" s="28">
        <v>2</v>
      </c>
      <c r="P55" s="24">
        <v>124</v>
      </c>
      <c r="Q55" s="25">
        <v>24</v>
      </c>
      <c r="R55" s="25">
        <v>123</v>
      </c>
      <c r="S55" s="25">
        <v>13</v>
      </c>
      <c r="T55" s="28">
        <v>12</v>
      </c>
      <c r="U55" s="59">
        <f t="shared" si="3"/>
        <v>6</v>
      </c>
      <c r="V55" s="70"/>
      <c r="W55" s="69">
        <v>15</v>
      </c>
      <c r="X55" s="69">
        <v>1</v>
      </c>
      <c r="Y55" s="75"/>
      <c r="Z55" s="76">
        <f t="shared" si="4"/>
        <v>16</v>
      </c>
      <c r="AA55" s="76">
        <f t="shared" si="5"/>
        <v>22</v>
      </c>
    </row>
    <row r="56" spans="1:27" x14ac:dyDescent="0.25">
      <c r="A56" s="93">
        <v>37</v>
      </c>
      <c r="B56" s="90" t="str">
        <f>VLOOKUP(E56,'[1]7-8'!$A$2:$G$150,5,FALSE)</f>
        <v>Ваганова Анна Александровна</v>
      </c>
      <c r="C56" s="101" t="str">
        <f>VLOOKUP(E56,'[1]7-8'!$A$2:$G$150,7,FALSE)</f>
        <v>МАОУ "Лицей №10"</v>
      </c>
      <c r="D56" s="106">
        <f>VLOOKUP(E56,'[1]7-8'!$A$2:$G$150,6,FALSE)</f>
        <v>8</v>
      </c>
      <c r="E56" s="63" t="s">
        <v>58</v>
      </c>
      <c r="F56" s="24">
        <v>1</v>
      </c>
      <c r="G56" s="25">
        <v>2</v>
      </c>
      <c r="H56" s="25">
        <v>1</v>
      </c>
      <c r="I56" s="25">
        <v>1</v>
      </c>
      <c r="J56" s="26">
        <v>2</v>
      </c>
      <c r="K56" s="27">
        <v>3</v>
      </c>
      <c r="L56" s="25">
        <v>4</v>
      </c>
      <c r="M56" s="25">
        <v>4</v>
      </c>
      <c r="N56" s="25">
        <v>1</v>
      </c>
      <c r="O56" s="28">
        <v>3</v>
      </c>
      <c r="P56" s="24">
        <v>4</v>
      </c>
      <c r="Q56" s="25">
        <v>15</v>
      </c>
      <c r="R56" s="25">
        <v>123</v>
      </c>
      <c r="S56" s="25">
        <v>125</v>
      </c>
      <c r="T56" s="28">
        <v>3</v>
      </c>
      <c r="U56" s="59">
        <f t="shared" si="3"/>
        <v>7</v>
      </c>
      <c r="V56" s="70">
        <v>10</v>
      </c>
      <c r="W56" s="69">
        <v>1</v>
      </c>
      <c r="X56" s="69">
        <v>3</v>
      </c>
      <c r="Y56" s="75">
        <v>1</v>
      </c>
      <c r="Z56" s="76">
        <f t="shared" si="4"/>
        <v>15</v>
      </c>
      <c r="AA56" s="76">
        <f t="shared" si="5"/>
        <v>22</v>
      </c>
    </row>
    <row r="57" spans="1:27" hidden="1" x14ac:dyDescent="0.25">
      <c r="A57" s="93">
        <v>55</v>
      </c>
      <c r="B57" s="90" t="str">
        <f>VLOOKUP(E57,'[1]7-8'!$A$2:$G$150,5,FALSE)</f>
        <v>Никитина Алина Ильинична</v>
      </c>
      <c r="C57" s="101" t="str">
        <f>VLOOKUP(E57,'[1]7-8'!$A$2:$G$150,7,FALSE)</f>
        <v>МАОУ "Лицей №10"</v>
      </c>
      <c r="D57" s="106">
        <f>VLOOKUP(E57,'[1]7-8'!$A$2:$G$150,6,FALSE)</f>
        <v>7</v>
      </c>
      <c r="E57" s="63" t="s">
        <v>90</v>
      </c>
      <c r="F57" s="24">
        <v>1</v>
      </c>
      <c r="G57" s="25">
        <v>2</v>
      </c>
      <c r="H57" s="25">
        <v>1</v>
      </c>
      <c r="I57" s="25">
        <v>1</v>
      </c>
      <c r="J57" s="26">
        <v>2</v>
      </c>
      <c r="K57" s="27">
        <v>3</v>
      </c>
      <c r="L57" s="25">
        <v>5</v>
      </c>
      <c r="M57" s="25">
        <v>4</v>
      </c>
      <c r="N57" s="25">
        <v>1</v>
      </c>
      <c r="O57" s="28">
        <v>3</v>
      </c>
      <c r="P57" s="24">
        <v>123</v>
      </c>
      <c r="Q57" s="25">
        <v>12345</v>
      </c>
      <c r="R57" s="25">
        <v>134</v>
      </c>
      <c r="S57" s="25">
        <v>3</v>
      </c>
      <c r="T57" s="28">
        <v>124</v>
      </c>
      <c r="U57" s="59">
        <f t="shared" si="3"/>
        <v>7</v>
      </c>
      <c r="V57" s="70">
        <v>0</v>
      </c>
      <c r="W57" s="69">
        <v>15</v>
      </c>
      <c r="X57" s="69">
        <v>0</v>
      </c>
      <c r="Y57" s="75"/>
      <c r="Z57" s="76">
        <f t="shared" si="4"/>
        <v>15</v>
      </c>
      <c r="AA57" s="76">
        <f t="shared" si="5"/>
        <v>22</v>
      </c>
    </row>
    <row r="58" spans="1:27" x14ac:dyDescent="0.25">
      <c r="A58" s="93">
        <v>38</v>
      </c>
      <c r="B58" s="90" t="str">
        <f>VLOOKUP(E58,'[1]7-8'!$A$2:$G$150,5,FALSE)</f>
        <v>Бакума Софья Петровна</v>
      </c>
      <c r="C58" s="101" t="str">
        <f>VLOOKUP(E58,'[1]7-8'!$A$2:$G$150,7,FALSE)</f>
        <v>МАОУ "Лицей №10"</v>
      </c>
      <c r="D58" s="106">
        <f>VLOOKUP(E58,'[1]7-8'!$A$2:$G$150,6,FALSE)</f>
        <v>8</v>
      </c>
      <c r="E58" s="63" t="s">
        <v>13</v>
      </c>
      <c r="F58" s="24">
        <v>1</v>
      </c>
      <c r="G58" s="25">
        <v>2</v>
      </c>
      <c r="H58" s="25">
        <v>2</v>
      </c>
      <c r="I58" s="25">
        <v>1</v>
      </c>
      <c r="J58" s="26">
        <v>2</v>
      </c>
      <c r="K58" s="27">
        <v>3</v>
      </c>
      <c r="L58" s="25">
        <v>2</v>
      </c>
      <c r="M58" s="25">
        <v>4</v>
      </c>
      <c r="N58" s="25">
        <v>1</v>
      </c>
      <c r="O58" s="28">
        <v>3</v>
      </c>
      <c r="P58" s="24">
        <v>34</v>
      </c>
      <c r="Q58" s="25">
        <v>124</v>
      </c>
      <c r="R58" s="25">
        <v>234</v>
      </c>
      <c r="S58" s="25">
        <v>35</v>
      </c>
      <c r="T58" s="28">
        <v>3</v>
      </c>
      <c r="U58" s="59">
        <f t="shared" si="3"/>
        <v>6</v>
      </c>
      <c r="V58" s="70">
        <v>0.5</v>
      </c>
      <c r="W58" s="69">
        <v>0</v>
      </c>
      <c r="X58" s="69">
        <v>15</v>
      </c>
      <c r="Y58" s="75">
        <v>0</v>
      </c>
      <c r="Z58" s="76">
        <f t="shared" si="4"/>
        <v>15.5</v>
      </c>
      <c r="AA58" s="76">
        <f t="shared" si="5"/>
        <v>21.5</v>
      </c>
    </row>
    <row r="59" spans="1:27" x14ac:dyDescent="0.25">
      <c r="A59" s="93">
        <v>39</v>
      </c>
      <c r="B59" s="90" t="str">
        <f>VLOOKUP(E59,'[1]7-8'!$A$2:$G$150,5,FALSE)</f>
        <v>Введенская Эрика Константиновна</v>
      </c>
      <c r="C59" s="101" t="str">
        <f>VLOOKUP(E59,'[1]7-8'!$A$2:$G$150,7,FALSE)</f>
        <v>МАОУ "СОШ №9"</v>
      </c>
      <c r="D59" s="106">
        <f>VLOOKUP(E59,'[1]7-8'!$A$2:$G$150,6,FALSE)</f>
        <v>8</v>
      </c>
      <c r="E59" s="63" t="s">
        <v>56</v>
      </c>
      <c r="F59" s="24">
        <v>1</v>
      </c>
      <c r="G59" s="25">
        <v>2</v>
      </c>
      <c r="H59" s="25">
        <v>1</v>
      </c>
      <c r="I59" s="25">
        <v>1</v>
      </c>
      <c r="J59" s="26">
        <v>2</v>
      </c>
      <c r="K59" s="27">
        <v>3</v>
      </c>
      <c r="L59" s="25">
        <v>4</v>
      </c>
      <c r="M59" s="25">
        <v>1</v>
      </c>
      <c r="N59" s="25">
        <v>1</v>
      </c>
      <c r="O59" s="28">
        <v>4</v>
      </c>
      <c r="P59" s="24">
        <v>34</v>
      </c>
      <c r="Q59" s="25">
        <v>13</v>
      </c>
      <c r="R59" s="25">
        <v>35</v>
      </c>
      <c r="S59" s="25">
        <v>13</v>
      </c>
      <c r="T59" s="28">
        <v>13</v>
      </c>
      <c r="U59" s="59">
        <f t="shared" si="3"/>
        <v>5</v>
      </c>
      <c r="V59" s="70">
        <v>5</v>
      </c>
      <c r="W59" s="69">
        <v>0</v>
      </c>
      <c r="X59" s="69">
        <v>1</v>
      </c>
      <c r="Y59" s="75">
        <v>10</v>
      </c>
      <c r="Z59" s="76">
        <f t="shared" si="4"/>
        <v>16</v>
      </c>
      <c r="AA59" s="76">
        <f t="shared" si="5"/>
        <v>21</v>
      </c>
    </row>
    <row r="60" spans="1:27" x14ac:dyDescent="0.25">
      <c r="A60" s="93">
        <v>40</v>
      </c>
      <c r="B60" s="90" t="str">
        <f>VLOOKUP(E60,'[1]7-8'!$A$2:$G$150,5,FALSE)</f>
        <v>Дробинин Константин Дмитриевич</v>
      </c>
      <c r="C60" s="101" t="str">
        <f>VLOOKUP(E60,'[1]7-8'!$A$2:$G$150,7,FALSE)</f>
        <v>МАОУ "Лицей №4"</v>
      </c>
      <c r="D60" s="106">
        <f>VLOOKUP(E60,'[1]7-8'!$A$2:$G$150,6,FALSE)</f>
        <v>8</v>
      </c>
      <c r="E60" s="63" t="s">
        <v>34</v>
      </c>
      <c r="F60" s="24">
        <v>1</v>
      </c>
      <c r="G60" s="25">
        <v>2</v>
      </c>
      <c r="H60" s="25">
        <v>1</v>
      </c>
      <c r="I60" s="25">
        <v>1</v>
      </c>
      <c r="J60" s="26">
        <v>1</v>
      </c>
      <c r="K60" s="27">
        <v>3</v>
      </c>
      <c r="L60" s="25">
        <v>2</v>
      </c>
      <c r="M60" s="25">
        <v>4</v>
      </c>
      <c r="N60" s="25">
        <v>1</v>
      </c>
      <c r="O60" s="28">
        <v>4</v>
      </c>
      <c r="P60" s="24">
        <v>35</v>
      </c>
      <c r="Q60" s="25">
        <v>125</v>
      </c>
      <c r="R60" s="25">
        <v>13</v>
      </c>
      <c r="S60" s="25">
        <v>13</v>
      </c>
      <c r="T60" s="28">
        <v>34</v>
      </c>
      <c r="U60" s="59">
        <f t="shared" si="3"/>
        <v>6</v>
      </c>
      <c r="V60" s="70">
        <v>0</v>
      </c>
      <c r="W60" s="69">
        <v>0</v>
      </c>
      <c r="X60" s="69">
        <v>14</v>
      </c>
      <c r="Y60" s="75">
        <v>0</v>
      </c>
      <c r="Z60" s="76">
        <f t="shared" si="4"/>
        <v>14</v>
      </c>
      <c r="AA60" s="76">
        <f t="shared" si="5"/>
        <v>20</v>
      </c>
    </row>
    <row r="61" spans="1:27" x14ac:dyDescent="0.25">
      <c r="A61" s="93">
        <v>41</v>
      </c>
      <c r="B61" s="90" t="str">
        <f>VLOOKUP(E61,'[1]7-8'!$A$2:$G$150,5,FALSE)</f>
        <v>Федорец Борис Олегович</v>
      </c>
      <c r="C61" s="101" t="str">
        <f>VLOOKUP(E61,'[1]7-8'!$A$2:$G$150,7,FALSE)</f>
        <v>МАОУ "Лицей №10"</v>
      </c>
      <c r="D61" s="106">
        <f>VLOOKUP(E61,'[1]7-8'!$A$2:$G$150,6,FALSE)</f>
        <v>8</v>
      </c>
      <c r="E61" s="63" t="s">
        <v>74</v>
      </c>
      <c r="F61" s="24">
        <v>2</v>
      </c>
      <c r="G61" s="25">
        <v>1</v>
      </c>
      <c r="H61" s="25">
        <v>1</v>
      </c>
      <c r="I61" s="25">
        <v>1</v>
      </c>
      <c r="J61" s="26">
        <v>2</v>
      </c>
      <c r="K61" s="27">
        <v>3</v>
      </c>
      <c r="L61" s="25">
        <v>4</v>
      </c>
      <c r="M61" s="25">
        <v>4</v>
      </c>
      <c r="N61" s="25">
        <v>3</v>
      </c>
      <c r="O61" s="28">
        <v>1</v>
      </c>
      <c r="P61" s="24">
        <v>34</v>
      </c>
      <c r="Q61" s="25">
        <v>125</v>
      </c>
      <c r="R61" s="25">
        <v>14</v>
      </c>
      <c r="S61" s="25">
        <v>23</v>
      </c>
      <c r="T61" s="28">
        <v>3</v>
      </c>
      <c r="U61" s="59">
        <f t="shared" si="3"/>
        <v>9</v>
      </c>
      <c r="V61" s="70"/>
      <c r="W61" s="69"/>
      <c r="X61" s="69">
        <v>11</v>
      </c>
      <c r="Y61" s="75">
        <v>0</v>
      </c>
      <c r="Z61" s="76">
        <f t="shared" si="4"/>
        <v>11</v>
      </c>
      <c r="AA61" s="76">
        <f t="shared" si="5"/>
        <v>20</v>
      </c>
    </row>
    <row r="62" spans="1:27" ht="25.5" x14ac:dyDescent="0.25">
      <c r="A62" s="93">
        <v>42</v>
      </c>
      <c r="B62" s="90" t="str">
        <f>VLOOKUP(E62,'[1]7-8'!$A$2:$G$150,5,FALSE)</f>
        <v>Тебелев Петр Максимович</v>
      </c>
      <c r="C62" s="101" t="str">
        <f>VLOOKUP(E62,'[1]7-8'!$A$2:$G$150,7,FALSE)</f>
        <v>МБОУ "Гимназия №17"</v>
      </c>
      <c r="D62" s="106">
        <f>VLOOKUP(E62,'[1]7-8'!$A$2:$G$150,6,FALSE)</f>
        <v>8</v>
      </c>
      <c r="E62" s="63" t="s">
        <v>76</v>
      </c>
      <c r="F62" s="24">
        <v>2</v>
      </c>
      <c r="G62" s="25">
        <v>1</v>
      </c>
      <c r="H62" s="25">
        <v>1</v>
      </c>
      <c r="I62" s="25">
        <v>1</v>
      </c>
      <c r="J62" s="26">
        <v>2</v>
      </c>
      <c r="K62" s="27">
        <v>3</v>
      </c>
      <c r="L62" s="25">
        <v>4</v>
      </c>
      <c r="M62" s="25">
        <v>4</v>
      </c>
      <c r="N62" s="25">
        <v>3</v>
      </c>
      <c r="O62" s="28">
        <v>1</v>
      </c>
      <c r="P62" s="24">
        <v>34</v>
      </c>
      <c r="Q62" s="25">
        <v>14</v>
      </c>
      <c r="R62" s="25">
        <v>1234</v>
      </c>
      <c r="S62" s="25">
        <v>23</v>
      </c>
      <c r="T62" s="28">
        <v>3</v>
      </c>
      <c r="U62" s="59">
        <f t="shared" si="3"/>
        <v>12</v>
      </c>
      <c r="V62" s="70">
        <v>0</v>
      </c>
      <c r="W62" s="69">
        <v>0</v>
      </c>
      <c r="X62" s="69">
        <v>8</v>
      </c>
      <c r="Y62" s="75">
        <v>0</v>
      </c>
      <c r="Z62" s="76">
        <f t="shared" si="4"/>
        <v>8</v>
      </c>
      <c r="AA62" s="76">
        <f t="shared" si="5"/>
        <v>20</v>
      </c>
    </row>
    <row r="63" spans="1:27" x14ac:dyDescent="0.25">
      <c r="A63" s="93">
        <v>43</v>
      </c>
      <c r="B63" s="90" t="str">
        <f>VLOOKUP(E63,'[1]7-8'!$A$2:$G$150,5,FALSE)</f>
        <v>Пашов Павел Алексеевич</v>
      </c>
      <c r="C63" s="101" t="str">
        <f>VLOOKUP(E63,'[1]7-8'!$A$2:$G$150,7,FALSE)</f>
        <v>МАОУ "Лицей №10"</v>
      </c>
      <c r="D63" s="106">
        <f>VLOOKUP(E63,'[1]7-8'!$A$2:$G$150,6,FALSE)</f>
        <v>8</v>
      </c>
      <c r="E63" s="63" t="s">
        <v>83</v>
      </c>
      <c r="F63" s="24">
        <v>1</v>
      </c>
      <c r="G63" s="25">
        <v>2</v>
      </c>
      <c r="H63" s="25">
        <v>1</v>
      </c>
      <c r="I63" s="25">
        <v>1</v>
      </c>
      <c r="J63" s="26">
        <v>2</v>
      </c>
      <c r="K63" s="27">
        <v>3</v>
      </c>
      <c r="L63" s="25">
        <v>2</v>
      </c>
      <c r="M63" s="25">
        <v>4</v>
      </c>
      <c r="N63" s="25">
        <v>13</v>
      </c>
      <c r="O63" s="28">
        <v>2</v>
      </c>
      <c r="P63" s="24">
        <v>4</v>
      </c>
      <c r="Q63" s="25">
        <v>145</v>
      </c>
      <c r="R63" s="25">
        <v>5</v>
      </c>
      <c r="S63" s="25">
        <v>145</v>
      </c>
      <c r="T63" s="28">
        <v>3</v>
      </c>
      <c r="U63" s="59">
        <f t="shared" si="3"/>
        <v>7</v>
      </c>
      <c r="V63" s="70">
        <v>0</v>
      </c>
      <c r="W63" s="69">
        <v>0</v>
      </c>
      <c r="X63" s="69">
        <v>13</v>
      </c>
      <c r="Y63" s="75"/>
      <c r="Z63" s="76">
        <f t="shared" si="4"/>
        <v>13</v>
      </c>
      <c r="AA63" s="76">
        <f t="shared" si="5"/>
        <v>20</v>
      </c>
    </row>
    <row r="64" spans="1:27" x14ac:dyDescent="0.25">
      <c r="A64" s="93">
        <v>44</v>
      </c>
      <c r="B64" s="90" t="str">
        <f>VLOOKUP(E64,'[1]7-8'!$A$2:$G$150,5,FALSE)</f>
        <v>Веретенникова Ольга Дмитриевна</v>
      </c>
      <c r="C64" s="101" t="str">
        <f>VLOOKUP(E64,'[1]7-8'!$A$2:$G$150,7,FALSE)</f>
        <v>МАОУ "Лицей №10"</v>
      </c>
      <c r="D64" s="106">
        <f>VLOOKUP(E64,'[1]7-8'!$A$2:$G$150,6,FALSE)</f>
        <v>8</v>
      </c>
      <c r="E64" s="63" t="s">
        <v>54</v>
      </c>
      <c r="F64" s="24">
        <v>1</v>
      </c>
      <c r="G64" s="25">
        <v>2</v>
      </c>
      <c r="H64" s="25">
        <v>1</v>
      </c>
      <c r="I64" s="25">
        <v>1</v>
      </c>
      <c r="J64" s="26">
        <v>2</v>
      </c>
      <c r="K64" s="27">
        <v>3</v>
      </c>
      <c r="L64" s="25">
        <v>3</v>
      </c>
      <c r="M64" s="25">
        <v>4</v>
      </c>
      <c r="N64" s="25">
        <v>1</v>
      </c>
      <c r="O64" s="28">
        <v>1</v>
      </c>
      <c r="P64" s="24">
        <v>34</v>
      </c>
      <c r="Q64" s="25">
        <v>1235</v>
      </c>
      <c r="R64" s="25">
        <v>134</v>
      </c>
      <c r="S64" s="25">
        <v>123</v>
      </c>
      <c r="T64" s="28">
        <v>234</v>
      </c>
      <c r="U64" s="59">
        <f t="shared" si="3"/>
        <v>14</v>
      </c>
      <c r="V64" s="70">
        <v>0</v>
      </c>
      <c r="W64" s="69">
        <v>1</v>
      </c>
      <c r="X64" s="69">
        <v>4.5</v>
      </c>
      <c r="Y64" s="75">
        <v>0</v>
      </c>
      <c r="Z64" s="76">
        <f t="shared" si="4"/>
        <v>5.5</v>
      </c>
      <c r="AA64" s="76">
        <f t="shared" si="5"/>
        <v>19.5</v>
      </c>
    </row>
    <row r="65" spans="1:27" ht="25.5" x14ac:dyDescent="0.25">
      <c r="A65" s="93">
        <v>45</v>
      </c>
      <c r="B65" s="90" t="str">
        <f>VLOOKUP(E65,'[1]7-8'!$A$2:$G$150,5,FALSE)</f>
        <v>Березовская Дарьяна Владимировна</v>
      </c>
      <c r="C65" s="101" t="str">
        <f>VLOOKUP(E65,'[1]7-8'!$A$2:$G$150,7,FALSE)</f>
        <v>МБОУ "Гимназия №17"</v>
      </c>
      <c r="D65" s="106">
        <f>VLOOKUP(E65,'[1]7-8'!$A$2:$G$150,6,FALSE)</f>
        <v>8</v>
      </c>
      <c r="E65" s="63" t="s">
        <v>18</v>
      </c>
      <c r="F65" s="24">
        <v>1</v>
      </c>
      <c r="G65" s="25">
        <v>2</v>
      </c>
      <c r="H65" s="25">
        <v>1</v>
      </c>
      <c r="I65" s="25">
        <v>1</v>
      </c>
      <c r="J65" s="26">
        <v>2</v>
      </c>
      <c r="K65" s="27">
        <v>3</v>
      </c>
      <c r="L65" s="25">
        <v>4</v>
      </c>
      <c r="M65" s="25">
        <v>4</v>
      </c>
      <c r="N65" s="25">
        <v>1</v>
      </c>
      <c r="O65" s="28">
        <v>1</v>
      </c>
      <c r="P65" s="24">
        <v>4</v>
      </c>
      <c r="Q65" s="25">
        <v>1235</v>
      </c>
      <c r="R65" s="25">
        <v>234</v>
      </c>
      <c r="S65" s="25">
        <v>235</v>
      </c>
      <c r="T65" s="28">
        <v>13</v>
      </c>
      <c r="U65" s="59">
        <f t="shared" si="3"/>
        <v>15</v>
      </c>
      <c r="V65" s="70">
        <v>0</v>
      </c>
      <c r="W65" s="69">
        <v>0</v>
      </c>
      <c r="X65" s="69">
        <v>2</v>
      </c>
      <c r="Y65" s="75"/>
      <c r="Z65" s="76">
        <f t="shared" si="4"/>
        <v>2</v>
      </c>
      <c r="AA65" s="76">
        <f t="shared" si="5"/>
        <v>17</v>
      </c>
    </row>
    <row r="66" spans="1:27" hidden="1" x14ac:dyDescent="0.25">
      <c r="A66" s="93">
        <v>64</v>
      </c>
      <c r="B66" s="90" t="str">
        <f>VLOOKUP(E66,'[1]7-8'!$A$2:$G$150,5,FALSE)</f>
        <v>Бакланов Георгий Дмитриевич</v>
      </c>
      <c r="C66" s="101" t="str">
        <f>VLOOKUP(E66,'[1]7-8'!$A$2:$G$150,7,FALSE)</f>
        <v>МАОУ "Лицей №10"</v>
      </c>
      <c r="D66" s="106">
        <f>VLOOKUP(E66,'[1]7-8'!$A$2:$G$150,6,FALSE)</f>
        <v>7</v>
      </c>
      <c r="E66" s="63" t="s">
        <v>17</v>
      </c>
      <c r="F66" s="24">
        <v>1</v>
      </c>
      <c r="G66" s="25">
        <v>2</v>
      </c>
      <c r="H66" s="25">
        <v>1</v>
      </c>
      <c r="I66" s="25">
        <v>1</v>
      </c>
      <c r="J66" s="26">
        <v>2</v>
      </c>
      <c r="K66" s="27">
        <v>2</v>
      </c>
      <c r="L66" s="25">
        <v>2</v>
      </c>
      <c r="M66" s="25">
        <v>2</v>
      </c>
      <c r="N66" s="25">
        <v>1</v>
      </c>
      <c r="O66" s="28">
        <v>2</v>
      </c>
      <c r="P66" s="24">
        <v>25</v>
      </c>
      <c r="Q66" s="25">
        <v>14</v>
      </c>
      <c r="R66" s="25">
        <v>235</v>
      </c>
      <c r="S66" s="25">
        <v>14</v>
      </c>
      <c r="T66" s="28">
        <v>15</v>
      </c>
      <c r="U66" s="59">
        <f t="shared" si="3"/>
        <v>3</v>
      </c>
      <c r="V66" s="70">
        <v>0</v>
      </c>
      <c r="W66" s="69">
        <v>0</v>
      </c>
      <c r="X66" s="69">
        <v>13</v>
      </c>
      <c r="Y66" s="75">
        <v>0</v>
      </c>
      <c r="Z66" s="76">
        <f t="shared" si="4"/>
        <v>13</v>
      </c>
      <c r="AA66" s="76">
        <f t="shared" si="5"/>
        <v>16</v>
      </c>
    </row>
    <row r="67" spans="1:27" x14ac:dyDescent="0.25">
      <c r="A67" s="93">
        <v>46</v>
      </c>
      <c r="B67" s="90" t="str">
        <f>VLOOKUP(E67,'[1]7-8'!$A$2:$G$150,5,FALSE)</f>
        <v>Мелешин Михаил Евгеньевич</v>
      </c>
      <c r="C67" s="101" t="str">
        <f>VLOOKUP(E67,'[1]7-8'!$A$2:$G$150,7,FALSE)</f>
        <v>МАОУ "СОШ №145"</v>
      </c>
      <c r="D67" s="106">
        <f>VLOOKUP(E67,'[1]7-8'!$A$2:$G$150,6,FALSE)</f>
        <v>8</v>
      </c>
      <c r="E67" s="63" t="s">
        <v>67</v>
      </c>
      <c r="F67" s="24">
        <v>1</v>
      </c>
      <c r="G67" s="25">
        <v>2</v>
      </c>
      <c r="H67" s="25">
        <v>1</v>
      </c>
      <c r="I67" s="25">
        <v>1</v>
      </c>
      <c r="J67" s="26">
        <v>2</v>
      </c>
      <c r="K67" s="27">
        <v>3</v>
      </c>
      <c r="L67" s="25">
        <v>4</v>
      </c>
      <c r="M67" s="25">
        <v>1</v>
      </c>
      <c r="N67" s="25">
        <v>1</v>
      </c>
      <c r="O67" s="28">
        <v>4</v>
      </c>
      <c r="P67" s="24">
        <v>12</v>
      </c>
      <c r="Q67" s="25">
        <v>1345</v>
      </c>
      <c r="R67" s="25">
        <v>2</v>
      </c>
      <c r="S67" s="25">
        <v>13</v>
      </c>
      <c r="T67" s="28">
        <v>34</v>
      </c>
      <c r="U67" s="59">
        <f t="shared" ref="U67:U89" si="6">1*(SUM(IF(F67=$F$1,1,0),IF(G67=$G$1,1,0),IF(H67=$H$1,1,0),IF(I67=$I$1,1,0),IF(J67=$J$1,1,0))+2*SUM(IF(K67=$K$1,1,0),IF(L67=$L$1,1,0),IF(M67=$M$1,1,0),IF(N67=$N$1,1,0),IF(O67=$O$1,1,0))+3*SUM(IF(P67=$P$1,1,0),IF(Q67=$Q$1,1,0),IF(R67=$R$1,1,0),IF(S67=$S$1,1,0),IF(T67=$T$1,1,0)))</f>
        <v>5</v>
      </c>
      <c r="V67" s="70"/>
      <c r="W67" s="69">
        <v>6</v>
      </c>
      <c r="X67" s="69">
        <v>5</v>
      </c>
      <c r="Y67" s="75"/>
      <c r="Z67" s="76">
        <f t="shared" ref="Z67:Z89" si="7">SUM(V67:Y67)</f>
        <v>11</v>
      </c>
      <c r="AA67" s="76">
        <f t="shared" ref="AA67:AA89" si="8">U67+Z67</f>
        <v>16</v>
      </c>
    </row>
    <row r="68" spans="1:27" hidden="1" x14ac:dyDescent="0.25">
      <c r="A68" s="93">
        <v>66</v>
      </c>
      <c r="B68" s="90" t="str">
        <f>VLOOKUP(E68,'[1]7-8'!$A$2:$G$150,5,FALSE)</f>
        <v>Бровцев Даниил Сергеевич</v>
      </c>
      <c r="C68" s="101" t="str">
        <f>VLOOKUP(E68,'[1]7-8'!$A$2:$G$150,7,FALSE)</f>
        <v>МАОУ "Лицей №10"</v>
      </c>
      <c r="D68" s="106">
        <f>VLOOKUP(E68,'[1]7-8'!$A$2:$G$150,6,FALSE)</f>
        <v>7</v>
      </c>
      <c r="E68" s="63" t="s">
        <v>12</v>
      </c>
      <c r="F68" s="24">
        <v>1</v>
      </c>
      <c r="G68" s="25">
        <v>2</v>
      </c>
      <c r="H68" s="25">
        <v>1</v>
      </c>
      <c r="I68" s="25">
        <v>1</v>
      </c>
      <c r="J68" s="26">
        <v>2</v>
      </c>
      <c r="K68" s="27">
        <v>3</v>
      </c>
      <c r="L68" s="25">
        <v>4</v>
      </c>
      <c r="M68" s="25">
        <v>4</v>
      </c>
      <c r="N68" s="25">
        <v>1</v>
      </c>
      <c r="O68" s="28">
        <v>1</v>
      </c>
      <c r="P68" s="24">
        <v>4</v>
      </c>
      <c r="Q68" s="25">
        <v>124</v>
      </c>
      <c r="R68" s="25">
        <v>123</v>
      </c>
      <c r="S68" s="25">
        <v>23</v>
      </c>
      <c r="T68" s="28">
        <v>1</v>
      </c>
      <c r="U68" s="59">
        <f t="shared" si="6"/>
        <v>9</v>
      </c>
      <c r="V68" s="70"/>
      <c r="W68" s="69">
        <v>0</v>
      </c>
      <c r="X68" s="69">
        <v>4</v>
      </c>
      <c r="Y68" s="75"/>
      <c r="Z68" s="76">
        <f t="shared" si="7"/>
        <v>4</v>
      </c>
      <c r="AA68" s="76">
        <f t="shared" si="8"/>
        <v>13</v>
      </c>
    </row>
    <row r="69" spans="1:27" hidden="1" x14ac:dyDescent="0.25">
      <c r="A69" s="93">
        <v>67</v>
      </c>
      <c r="B69" s="90" t="str">
        <f>VLOOKUP(E69,'[1]7-8'!$A$2:$G$150,5,FALSE)</f>
        <v>Пирогов Павел Юрьевич</v>
      </c>
      <c r="C69" s="101" t="str">
        <f>VLOOKUP(E69,'[1]7-8'!$A$2:$G$150,7,FALSE)</f>
        <v>МАОУ "СОШ №19"</v>
      </c>
      <c r="D69" s="106">
        <f>VLOOKUP(E69,'[1]7-8'!$A$2:$G$150,6,FALSE)</f>
        <v>7</v>
      </c>
      <c r="E69" s="63" t="s">
        <v>81</v>
      </c>
      <c r="F69" s="24">
        <v>2</v>
      </c>
      <c r="G69" s="25">
        <v>2</v>
      </c>
      <c r="H69" s="25">
        <v>1</v>
      </c>
      <c r="I69" s="25">
        <v>1</v>
      </c>
      <c r="J69" s="26">
        <v>2</v>
      </c>
      <c r="K69" s="27">
        <v>3</v>
      </c>
      <c r="L69" s="25">
        <v>4</v>
      </c>
      <c r="M69" s="25">
        <v>1</v>
      </c>
      <c r="N69" s="25">
        <v>1</v>
      </c>
      <c r="O69" s="28">
        <v>3</v>
      </c>
      <c r="P69" s="24">
        <v>145</v>
      </c>
      <c r="Q69" s="25">
        <v>24</v>
      </c>
      <c r="R69" s="25">
        <v>36</v>
      </c>
      <c r="S69" s="25">
        <v>14</v>
      </c>
      <c r="T69" s="28">
        <v>123</v>
      </c>
      <c r="U69" s="59">
        <f t="shared" si="6"/>
        <v>6</v>
      </c>
      <c r="V69" s="70">
        <v>0</v>
      </c>
      <c r="W69" s="69"/>
      <c r="X69" s="69">
        <v>7</v>
      </c>
      <c r="Y69" s="75"/>
      <c r="Z69" s="76">
        <f t="shared" si="7"/>
        <v>7</v>
      </c>
      <c r="AA69" s="76">
        <f t="shared" si="8"/>
        <v>13</v>
      </c>
    </row>
    <row r="70" spans="1:27" hidden="1" x14ac:dyDescent="0.25">
      <c r="A70" s="93">
        <v>68</v>
      </c>
      <c r="B70" s="90" t="str">
        <f>VLOOKUP(E70,'[1]7-8'!$A$2:$G$150,5,FALSE)</f>
        <v>Затикян Арсений Анушаванович</v>
      </c>
      <c r="C70" s="101" t="str">
        <f>VLOOKUP(E70,'[1]7-8'!$A$2:$G$150,7,FALSE)</f>
        <v>МАОУ "Гимназия №2"</v>
      </c>
      <c r="D70" s="106">
        <f>VLOOKUP(E70,'[1]7-8'!$A$2:$G$150,6,FALSE)</f>
        <v>7</v>
      </c>
      <c r="E70" s="63" t="s">
        <v>174</v>
      </c>
      <c r="F70" s="24">
        <v>1</v>
      </c>
      <c r="G70" s="25">
        <v>2</v>
      </c>
      <c r="H70" s="25">
        <v>1</v>
      </c>
      <c r="I70" s="25">
        <v>1</v>
      </c>
      <c r="J70" s="26">
        <v>2</v>
      </c>
      <c r="K70" s="27">
        <v>3</v>
      </c>
      <c r="L70" s="25">
        <v>3</v>
      </c>
      <c r="M70" s="25">
        <v>4</v>
      </c>
      <c r="N70" s="25">
        <v>1</v>
      </c>
      <c r="O70" s="28">
        <v>2</v>
      </c>
      <c r="P70" s="24">
        <v>4</v>
      </c>
      <c r="Q70" s="25">
        <v>1235</v>
      </c>
      <c r="R70" s="25">
        <v>13</v>
      </c>
      <c r="S70" s="25">
        <v>345</v>
      </c>
      <c r="T70" s="28">
        <v>13</v>
      </c>
      <c r="U70" s="59">
        <f t="shared" si="6"/>
        <v>12</v>
      </c>
      <c r="V70" s="70">
        <v>0</v>
      </c>
      <c r="W70" s="69">
        <v>0</v>
      </c>
      <c r="X70" s="69">
        <v>1</v>
      </c>
      <c r="Y70" s="75">
        <v>0</v>
      </c>
      <c r="Z70" s="76">
        <f t="shared" si="7"/>
        <v>1</v>
      </c>
      <c r="AA70" s="76">
        <f t="shared" si="8"/>
        <v>13</v>
      </c>
    </row>
    <row r="71" spans="1:27" x14ac:dyDescent="0.25">
      <c r="A71" s="93">
        <v>47</v>
      </c>
      <c r="B71" s="90" t="str">
        <f>VLOOKUP(E71,'[1]7-8'!$A$2:$G$150,5,FALSE)</f>
        <v>Черепанов Лёва Евгеньевич</v>
      </c>
      <c r="C71" s="101" t="str">
        <f>VLOOKUP(E71,'[1]7-8'!$A$2:$G$150,7,FALSE)</f>
        <v>МАОУ "Лицей №4"</v>
      </c>
      <c r="D71" s="106">
        <f>VLOOKUP(E71,'[1]7-8'!$A$2:$G$150,6,FALSE)</f>
        <v>8</v>
      </c>
      <c r="E71" s="63" t="s">
        <v>11</v>
      </c>
      <c r="F71" s="24">
        <v>1</v>
      </c>
      <c r="G71" s="25">
        <v>2</v>
      </c>
      <c r="H71" s="25">
        <v>1</v>
      </c>
      <c r="I71" s="25">
        <v>1</v>
      </c>
      <c r="J71" s="26">
        <v>2</v>
      </c>
      <c r="K71" s="27">
        <v>3</v>
      </c>
      <c r="L71" s="25">
        <v>2</v>
      </c>
      <c r="M71" s="25">
        <v>4</v>
      </c>
      <c r="N71" s="25">
        <v>1</v>
      </c>
      <c r="O71" s="28">
        <v>3</v>
      </c>
      <c r="P71" s="24">
        <v>3</v>
      </c>
      <c r="Q71" s="25">
        <v>1234</v>
      </c>
      <c r="R71" s="25">
        <v>235</v>
      </c>
      <c r="S71" s="25">
        <v>134</v>
      </c>
      <c r="T71" s="28">
        <v>13</v>
      </c>
      <c r="U71" s="59">
        <f t="shared" si="6"/>
        <v>7</v>
      </c>
      <c r="V71" s="70">
        <v>0</v>
      </c>
      <c r="W71" s="69">
        <v>0</v>
      </c>
      <c r="X71" s="69">
        <v>0</v>
      </c>
      <c r="Y71" s="75">
        <v>5</v>
      </c>
      <c r="Z71" s="76">
        <f t="shared" si="7"/>
        <v>5</v>
      </c>
      <c r="AA71" s="76">
        <f t="shared" si="8"/>
        <v>12</v>
      </c>
    </row>
    <row r="72" spans="1:27" hidden="1" x14ac:dyDescent="0.25">
      <c r="A72" s="93">
        <v>70</v>
      </c>
      <c r="B72" s="90" t="str">
        <f>VLOOKUP(E72,'[1]7-8'!$A$2:$G$150,5,FALSE)</f>
        <v>Казымова Дарья Алексеевна</v>
      </c>
      <c r="C72" s="101" t="str">
        <f>VLOOKUP(E72,'[1]7-8'!$A$2:$G$150,7,FALSE)</f>
        <v>МАОУ "Гимназия №2"</v>
      </c>
      <c r="D72" s="106">
        <f>VLOOKUP(E72,'[1]7-8'!$A$2:$G$150,6,FALSE)</f>
        <v>7</v>
      </c>
      <c r="E72" s="63" t="s">
        <v>31</v>
      </c>
      <c r="F72" s="24">
        <v>2</v>
      </c>
      <c r="G72" s="25">
        <v>2</v>
      </c>
      <c r="H72" s="25">
        <v>1</v>
      </c>
      <c r="I72" s="25">
        <v>1</v>
      </c>
      <c r="J72" s="26">
        <v>2</v>
      </c>
      <c r="K72" s="27">
        <v>3</v>
      </c>
      <c r="L72" s="25">
        <v>4</v>
      </c>
      <c r="M72" s="25">
        <v>4</v>
      </c>
      <c r="N72" s="25">
        <v>3</v>
      </c>
      <c r="O72" s="28">
        <v>3</v>
      </c>
      <c r="P72" s="24">
        <v>23</v>
      </c>
      <c r="Q72" s="25">
        <v>145</v>
      </c>
      <c r="R72" s="25">
        <v>123</v>
      </c>
      <c r="S72" s="25">
        <v>345</v>
      </c>
      <c r="T72" s="28">
        <v>34</v>
      </c>
      <c r="U72" s="59">
        <f t="shared" si="6"/>
        <v>11</v>
      </c>
      <c r="V72" s="70"/>
      <c r="W72" s="69"/>
      <c r="X72" s="69">
        <v>1</v>
      </c>
      <c r="Y72" s="75"/>
      <c r="Z72" s="76">
        <f t="shared" si="7"/>
        <v>1</v>
      </c>
      <c r="AA72" s="76">
        <f t="shared" si="8"/>
        <v>12</v>
      </c>
    </row>
    <row r="73" spans="1:27" hidden="1" x14ac:dyDescent="0.25">
      <c r="A73" s="93">
        <v>71</v>
      </c>
      <c r="B73" s="90" t="str">
        <f>VLOOKUP(E73,'[1]7-8'!$A$2:$G$150,5,FALSE)</f>
        <v>Судоргин Арсений Викторович</v>
      </c>
      <c r="C73" s="101" t="str">
        <f>VLOOKUP(E73,'[1]7-8'!$A$2:$G$150,7,FALSE)</f>
        <v>МАОУ "Лицей №10"</v>
      </c>
      <c r="D73" s="106">
        <f>VLOOKUP(E73,'[1]7-8'!$A$2:$G$150,6,FALSE)</f>
        <v>7</v>
      </c>
      <c r="E73" s="63" t="s">
        <v>86</v>
      </c>
      <c r="F73" s="24">
        <v>1</v>
      </c>
      <c r="G73" s="25">
        <v>2</v>
      </c>
      <c r="H73" s="25">
        <v>1</v>
      </c>
      <c r="I73" s="25">
        <v>1</v>
      </c>
      <c r="J73" s="26">
        <v>2</v>
      </c>
      <c r="K73" s="27">
        <v>3</v>
      </c>
      <c r="L73" s="25">
        <v>2</v>
      </c>
      <c r="M73" s="25">
        <v>5</v>
      </c>
      <c r="N73" s="25">
        <v>1</v>
      </c>
      <c r="O73" s="28">
        <v>2</v>
      </c>
      <c r="P73" s="24">
        <v>12</v>
      </c>
      <c r="Q73" s="25">
        <v>345</v>
      </c>
      <c r="R73" s="25">
        <v>134</v>
      </c>
      <c r="S73" s="25">
        <v>134</v>
      </c>
      <c r="T73" s="28">
        <v>124</v>
      </c>
      <c r="U73" s="59">
        <f t="shared" si="6"/>
        <v>5</v>
      </c>
      <c r="V73" s="70"/>
      <c r="W73" s="69"/>
      <c r="X73" s="69">
        <v>6</v>
      </c>
      <c r="Y73" s="75"/>
      <c r="Z73" s="76">
        <f t="shared" si="7"/>
        <v>6</v>
      </c>
      <c r="AA73" s="76">
        <f t="shared" si="8"/>
        <v>11</v>
      </c>
    </row>
    <row r="74" spans="1:27" hidden="1" x14ac:dyDescent="0.25">
      <c r="A74" s="93">
        <v>72</v>
      </c>
      <c r="B74" s="90" t="str">
        <f>VLOOKUP(E74,'[1]7-8'!$A$2:$G$150,5,FALSE)</f>
        <v>Полякина Софья Алексеевна</v>
      </c>
      <c r="C74" s="101" t="str">
        <f>VLOOKUP(E74,'[1]7-8'!$A$2:$G$150,7,FALSE)</f>
        <v>МАОУ "СОШ №145"</v>
      </c>
      <c r="D74" s="106">
        <f>VLOOKUP(E74,'[1]7-8'!$A$2:$G$150,6,FALSE)</f>
        <v>7</v>
      </c>
      <c r="E74" s="63" t="s">
        <v>78</v>
      </c>
      <c r="F74" s="24">
        <v>2</v>
      </c>
      <c r="G74" s="25">
        <v>2</v>
      </c>
      <c r="H74" s="25">
        <v>1</v>
      </c>
      <c r="I74" s="25">
        <v>1</v>
      </c>
      <c r="J74" s="26">
        <v>2</v>
      </c>
      <c r="K74" s="27">
        <v>3</v>
      </c>
      <c r="L74" s="25">
        <v>4</v>
      </c>
      <c r="M74" s="25">
        <v>4</v>
      </c>
      <c r="N74" s="25">
        <v>1</v>
      </c>
      <c r="O74" s="28">
        <v>2</v>
      </c>
      <c r="P74" s="24">
        <v>4</v>
      </c>
      <c r="Q74" s="25">
        <v>234</v>
      </c>
      <c r="R74" s="25">
        <v>1</v>
      </c>
      <c r="S74" s="25">
        <v>135</v>
      </c>
      <c r="T74" s="28">
        <v>14</v>
      </c>
      <c r="U74" s="59">
        <f t="shared" si="6"/>
        <v>8</v>
      </c>
      <c r="V74" s="70"/>
      <c r="W74" s="69"/>
      <c r="X74" s="69">
        <v>2</v>
      </c>
      <c r="Y74" s="75">
        <v>0</v>
      </c>
      <c r="Z74" s="76">
        <f t="shared" si="7"/>
        <v>2</v>
      </c>
      <c r="AA74" s="76">
        <f t="shared" si="8"/>
        <v>10</v>
      </c>
    </row>
    <row r="75" spans="1:27" x14ac:dyDescent="0.25">
      <c r="A75" s="93">
        <v>48</v>
      </c>
      <c r="B75" s="90" t="str">
        <f>VLOOKUP(E75,'[1]7-8'!$A$2:$G$150,5,FALSE)</f>
        <v>Мурзыев Рустам Рамисович</v>
      </c>
      <c r="C75" s="101" t="str">
        <f>VLOOKUP(E75,'[1]7-8'!$A$2:$G$150,7,FALSE)</f>
        <v>МАОУ "СОШ №19"</v>
      </c>
      <c r="D75" s="106">
        <f>VLOOKUP(E75,'[1]7-8'!$A$2:$G$150,6,FALSE)</f>
        <v>8</v>
      </c>
      <c r="E75" s="63" t="s">
        <v>26</v>
      </c>
      <c r="F75" s="24">
        <v>1</v>
      </c>
      <c r="G75" s="25">
        <v>2</v>
      </c>
      <c r="H75" s="25">
        <v>1</v>
      </c>
      <c r="I75" s="25">
        <v>1</v>
      </c>
      <c r="J75" s="26">
        <v>2</v>
      </c>
      <c r="K75" s="27">
        <v>3</v>
      </c>
      <c r="L75" s="25">
        <v>2</v>
      </c>
      <c r="M75" s="25">
        <v>4</v>
      </c>
      <c r="N75" s="25">
        <v>1</v>
      </c>
      <c r="O75" s="28">
        <v>1</v>
      </c>
      <c r="P75" s="24">
        <v>24</v>
      </c>
      <c r="Q75" s="25">
        <v>13</v>
      </c>
      <c r="R75" s="25">
        <v>13</v>
      </c>
      <c r="S75" s="25">
        <v>135</v>
      </c>
      <c r="T75" s="28">
        <v>234</v>
      </c>
      <c r="U75" s="59">
        <f t="shared" si="6"/>
        <v>9</v>
      </c>
      <c r="V75" s="70"/>
      <c r="W75" s="69"/>
      <c r="X75" s="69"/>
      <c r="Y75" s="75"/>
      <c r="Z75" s="76">
        <f t="shared" si="7"/>
        <v>0</v>
      </c>
      <c r="AA75" s="76">
        <f t="shared" si="8"/>
        <v>9</v>
      </c>
    </row>
    <row r="76" spans="1:27" hidden="1" x14ac:dyDescent="0.25">
      <c r="A76" s="93">
        <v>74</v>
      </c>
      <c r="B76" s="90" t="str">
        <f>VLOOKUP(E76,'[1]7-8'!$A$2:$G$150,5,FALSE)</f>
        <v>Ивонина Евгения Витальевна</v>
      </c>
      <c r="C76" s="101" t="str">
        <f>VLOOKUP(E76,'[1]7-8'!$A$2:$G$150,7,FALSE)</f>
        <v>МАОУ "СОШ №19"</v>
      </c>
      <c r="D76" s="106">
        <f>VLOOKUP(E76,'[1]7-8'!$A$2:$G$150,6,FALSE)</f>
        <v>7</v>
      </c>
      <c r="E76" s="63" t="s">
        <v>29</v>
      </c>
      <c r="F76" s="24">
        <v>1</v>
      </c>
      <c r="G76" s="25">
        <v>2</v>
      </c>
      <c r="H76" s="25">
        <v>1</v>
      </c>
      <c r="I76" s="25">
        <v>1</v>
      </c>
      <c r="J76" s="26">
        <v>2</v>
      </c>
      <c r="K76" s="27">
        <v>3</v>
      </c>
      <c r="L76" s="25">
        <v>4</v>
      </c>
      <c r="M76" s="25">
        <v>4</v>
      </c>
      <c r="N76" s="25">
        <v>3</v>
      </c>
      <c r="O76" s="28">
        <v>1</v>
      </c>
      <c r="P76" s="24">
        <v>345</v>
      </c>
      <c r="Q76" s="25">
        <v>135</v>
      </c>
      <c r="R76" s="25">
        <v>13</v>
      </c>
      <c r="S76" s="25">
        <v>145</v>
      </c>
      <c r="T76" s="28">
        <v>234</v>
      </c>
      <c r="U76" s="59">
        <f t="shared" si="6"/>
        <v>9</v>
      </c>
      <c r="V76" s="70">
        <v>0</v>
      </c>
      <c r="W76" s="69">
        <v>0</v>
      </c>
      <c r="X76" s="69">
        <v>0</v>
      </c>
      <c r="Y76" s="75">
        <v>0</v>
      </c>
      <c r="Z76" s="76">
        <f t="shared" si="7"/>
        <v>0</v>
      </c>
      <c r="AA76" s="76">
        <f t="shared" si="8"/>
        <v>9</v>
      </c>
    </row>
    <row r="77" spans="1:27" hidden="1" x14ac:dyDescent="0.25">
      <c r="A77" s="93">
        <v>75</v>
      </c>
      <c r="B77" s="90" t="str">
        <f>VLOOKUP(E77,'[1]7-8'!$A$2:$G$150,5,FALSE)</f>
        <v>Денисов Никита Юрьевич</v>
      </c>
      <c r="C77" s="101" t="str">
        <f>VLOOKUP(E77,'[1]7-8'!$A$2:$G$150,7,FALSE)</f>
        <v>МАОУ "Лицей №10"</v>
      </c>
      <c r="D77" s="106">
        <f>VLOOKUP(E77,'[1]7-8'!$A$2:$G$150,6,FALSE)</f>
        <v>7</v>
      </c>
      <c r="E77" s="63" t="s">
        <v>32</v>
      </c>
      <c r="F77" s="24">
        <v>1</v>
      </c>
      <c r="G77" s="25">
        <v>2</v>
      </c>
      <c r="H77" s="25">
        <v>1</v>
      </c>
      <c r="I77" s="25">
        <v>1</v>
      </c>
      <c r="J77" s="26">
        <v>2</v>
      </c>
      <c r="K77" s="27">
        <v>3</v>
      </c>
      <c r="L77" s="25">
        <v>4</v>
      </c>
      <c r="M77" s="25">
        <v>4</v>
      </c>
      <c r="N77" s="25">
        <v>1</v>
      </c>
      <c r="O77" s="28">
        <v>2</v>
      </c>
      <c r="P77" s="24">
        <v>14</v>
      </c>
      <c r="Q77" s="25">
        <v>135</v>
      </c>
      <c r="R77" s="25">
        <v>13</v>
      </c>
      <c r="S77" s="25">
        <v>1</v>
      </c>
      <c r="T77" s="28">
        <v>1</v>
      </c>
      <c r="U77" s="59">
        <f t="shared" si="6"/>
        <v>7</v>
      </c>
      <c r="V77" s="70"/>
      <c r="W77" s="69">
        <v>0</v>
      </c>
      <c r="X77" s="69">
        <v>2</v>
      </c>
      <c r="Y77" s="75"/>
      <c r="Z77" s="76">
        <f t="shared" si="7"/>
        <v>2</v>
      </c>
      <c r="AA77" s="76">
        <f t="shared" si="8"/>
        <v>9</v>
      </c>
    </row>
    <row r="78" spans="1:27" hidden="1" x14ac:dyDescent="0.25">
      <c r="A78" s="93">
        <v>76</v>
      </c>
      <c r="B78" s="90" t="str">
        <f>VLOOKUP(E78,'[1]7-8'!$A$2:$G$150,5,FALSE)</f>
        <v>Шетюк Василиса Анатольевна</v>
      </c>
      <c r="C78" s="101" t="str">
        <f>VLOOKUP(E78,'[1]7-8'!$A$2:$G$150,7,FALSE)</f>
        <v>МАОУ "Лицей №10"</v>
      </c>
      <c r="D78" s="106">
        <f>VLOOKUP(E78,'[1]7-8'!$A$2:$G$150,6,FALSE)</f>
        <v>7</v>
      </c>
      <c r="E78" s="63" t="s">
        <v>40</v>
      </c>
      <c r="F78" s="24">
        <v>1</v>
      </c>
      <c r="G78" s="25">
        <v>2</v>
      </c>
      <c r="H78" s="25">
        <v>1</v>
      </c>
      <c r="I78" s="25">
        <v>1</v>
      </c>
      <c r="J78" s="26">
        <v>2</v>
      </c>
      <c r="K78" s="27">
        <v>1</v>
      </c>
      <c r="L78" s="25">
        <v>2</v>
      </c>
      <c r="M78" s="25">
        <v>4</v>
      </c>
      <c r="N78" s="25">
        <v>13</v>
      </c>
      <c r="O78" s="28">
        <v>1</v>
      </c>
      <c r="P78" s="24">
        <v>3</v>
      </c>
      <c r="Q78" s="25">
        <v>1</v>
      </c>
      <c r="R78" s="25">
        <v>25</v>
      </c>
      <c r="S78" s="25">
        <v>35</v>
      </c>
      <c r="T78" s="28">
        <v>1</v>
      </c>
      <c r="U78" s="59">
        <f t="shared" si="6"/>
        <v>7</v>
      </c>
      <c r="V78" s="70">
        <v>0</v>
      </c>
      <c r="W78" s="69">
        <v>0</v>
      </c>
      <c r="X78" s="69">
        <v>2</v>
      </c>
      <c r="Y78" s="75">
        <v>0</v>
      </c>
      <c r="Z78" s="76">
        <f t="shared" si="7"/>
        <v>2</v>
      </c>
      <c r="AA78" s="76">
        <f t="shared" si="8"/>
        <v>9</v>
      </c>
    </row>
    <row r="79" spans="1:27" x14ac:dyDescent="0.25">
      <c r="A79" s="93">
        <v>49</v>
      </c>
      <c r="B79" s="90" t="str">
        <f>VLOOKUP(E79,'[1]7-8'!$A$2:$G$150,5,FALSE)</f>
        <v>Шарапова Мария Константиновна</v>
      </c>
      <c r="C79" s="101" t="str">
        <f>VLOOKUP(E79,'[1]7-8'!$A$2:$G$150,7,FALSE)</f>
        <v>МАОУ "Лицей №10"</v>
      </c>
      <c r="D79" s="106">
        <f>VLOOKUP(E79,'[1]7-8'!$A$2:$G$150,6,FALSE)</f>
        <v>8</v>
      </c>
      <c r="E79" s="63" t="s">
        <v>42</v>
      </c>
      <c r="F79" s="24">
        <v>1</v>
      </c>
      <c r="G79" s="25">
        <v>2</v>
      </c>
      <c r="H79" s="25">
        <v>1</v>
      </c>
      <c r="I79" s="25">
        <v>1</v>
      </c>
      <c r="J79" s="26">
        <v>2</v>
      </c>
      <c r="K79" s="27">
        <v>3</v>
      </c>
      <c r="L79" s="25">
        <v>4</v>
      </c>
      <c r="M79" s="25">
        <v>1</v>
      </c>
      <c r="N79" s="25">
        <v>13</v>
      </c>
      <c r="O79" s="28">
        <v>1</v>
      </c>
      <c r="P79" s="24">
        <v>4</v>
      </c>
      <c r="Q79" s="25">
        <v>12</v>
      </c>
      <c r="R79" s="25">
        <v>3</v>
      </c>
      <c r="S79" s="25">
        <v>1234</v>
      </c>
      <c r="T79" s="28">
        <v>4</v>
      </c>
      <c r="U79" s="59">
        <f t="shared" si="6"/>
        <v>7</v>
      </c>
      <c r="V79" s="70">
        <v>0</v>
      </c>
      <c r="W79" s="69">
        <v>1</v>
      </c>
      <c r="X79" s="69">
        <v>1</v>
      </c>
      <c r="Y79" s="75">
        <v>0</v>
      </c>
      <c r="Z79" s="76">
        <f t="shared" si="7"/>
        <v>2</v>
      </c>
      <c r="AA79" s="76">
        <f t="shared" si="8"/>
        <v>9</v>
      </c>
    </row>
    <row r="80" spans="1:27" hidden="1" x14ac:dyDescent="0.25">
      <c r="A80" s="93">
        <v>78</v>
      </c>
      <c r="B80" s="90" t="str">
        <f>VLOOKUP(E80,'[1]7-8'!$A$2:$G$150,5,FALSE)</f>
        <v>Ремизов Артем Михайлович</v>
      </c>
      <c r="C80" s="101" t="str">
        <f>VLOOKUP(E80,'[1]7-8'!$A$2:$G$150,7,FALSE)</f>
        <v>???</v>
      </c>
      <c r="D80" s="106">
        <f>VLOOKUP(E80,'[1]7-8'!$A$2:$G$150,6,FALSE)</f>
        <v>7</v>
      </c>
      <c r="E80" s="63" t="s">
        <v>87</v>
      </c>
      <c r="F80" s="24">
        <v>1</v>
      </c>
      <c r="G80" s="25">
        <v>2</v>
      </c>
      <c r="H80" s="25">
        <v>1</v>
      </c>
      <c r="I80" s="25">
        <v>1</v>
      </c>
      <c r="J80" s="26">
        <v>2</v>
      </c>
      <c r="K80" s="27">
        <v>3</v>
      </c>
      <c r="L80" s="25">
        <v>4</v>
      </c>
      <c r="M80" s="25">
        <v>4</v>
      </c>
      <c r="N80" s="25">
        <v>1</v>
      </c>
      <c r="O80" s="28">
        <v>3</v>
      </c>
      <c r="P80" s="24">
        <v>34</v>
      </c>
      <c r="Q80" s="25">
        <v>1234</v>
      </c>
      <c r="R80" s="25">
        <v>23</v>
      </c>
      <c r="S80" s="25">
        <v>134</v>
      </c>
      <c r="T80" s="28">
        <v>14</v>
      </c>
      <c r="U80" s="59">
        <f t="shared" si="6"/>
        <v>7</v>
      </c>
      <c r="V80" s="70"/>
      <c r="W80" s="69"/>
      <c r="X80" s="69">
        <v>2</v>
      </c>
      <c r="Y80" s="75"/>
      <c r="Z80" s="76">
        <f t="shared" si="7"/>
        <v>2</v>
      </c>
      <c r="AA80" s="76">
        <f t="shared" si="8"/>
        <v>9</v>
      </c>
    </row>
    <row r="81" spans="1:28" hidden="1" x14ac:dyDescent="0.25">
      <c r="A81" s="93">
        <v>79</v>
      </c>
      <c r="B81" s="90" t="str">
        <f>VLOOKUP(E81,'[1]7-8'!$A$2:$G$150,5,FALSE)</f>
        <v>Чернышев Егор Сергеевич</v>
      </c>
      <c r="C81" s="101" t="str">
        <f>VLOOKUP(E81,'[1]7-8'!$A$2:$G$150,7,FALSE)</f>
        <v>МАОУ "Гимназия №2"</v>
      </c>
      <c r="D81" s="106">
        <f>VLOOKUP(E81,'[1]7-8'!$A$2:$G$150,6,FALSE)</f>
        <v>7</v>
      </c>
      <c r="E81" s="63" t="s">
        <v>9</v>
      </c>
      <c r="F81" s="24">
        <v>1</v>
      </c>
      <c r="G81" s="25">
        <v>2</v>
      </c>
      <c r="H81" s="25">
        <v>1</v>
      </c>
      <c r="I81" s="25">
        <v>1</v>
      </c>
      <c r="J81" s="26">
        <v>1</v>
      </c>
      <c r="K81" s="27">
        <v>3</v>
      </c>
      <c r="L81" s="25">
        <v>4</v>
      </c>
      <c r="M81" s="25">
        <v>4</v>
      </c>
      <c r="N81" s="25">
        <v>1</v>
      </c>
      <c r="O81" s="28">
        <v>3</v>
      </c>
      <c r="P81" s="24">
        <v>1</v>
      </c>
      <c r="Q81" s="25">
        <v>123</v>
      </c>
      <c r="R81" s="25"/>
      <c r="S81" s="25"/>
      <c r="T81" s="28">
        <v>3</v>
      </c>
      <c r="U81" s="59">
        <f t="shared" si="6"/>
        <v>6</v>
      </c>
      <c r="V81" s="70"/>
      <c r="W81" s="69"/>
      <c r="X81" s="69">
        <v>2</v>
      </c>
      <c r="Y81" s="75"/>
      <c r="Z81" s="76">
        <f t="shared" si="7"/>
        <v>2</v>
      </c>
      <c r="AA81" s="76">
        <f t="shared" si="8"/>
        <v>8</v>
      </c>
    </row>
    <row r="82" spans="1:28" hidden="1" x14ac:dyDescent="0.25">
      <c r="A82" s="93">
        <v>80</v>
      </c>
      <c r="B82" s="90" t="str">
        <f>VLOOKUP(E82,'[1]7-8'!$A$2:$G$150,5,FALSE)</f>
        <v>Азанов Егор Сергеевич</v>
      </c>
      <c r="C82" s="101" t="str">
        <f>VLOOKUP(E82,'[1]7-8'!$A$2:$G$150,7,FALSE)</f>
        <v>МАОУ "Лицей №10"</v>
      </c>
      <c r="D82" s="106">
        <f>VLOOKUP(E82,'[1]7-8'!$A$2:$G$150,6,FALSE)</f>
        <v>7</v>
      </c>
      <c r="E82" s="63" t="s">
        <v>14</v>
      </c>
      <c r="F82" s="24">
        <v>1</v>
      </c>
      <c r="G82" s="25">
        <v>2</v>
      </c>
      <c r="H82" s="25">
        <v>1</v>
      </c>
      <c r="I82" s="25">
        <v>1</v>
      </c>
      <c r="J82" s="26">
        <v>2</v>
      </c>
      <c r="K82" s="27">
        <v>4</v>
      </c>
      <c r="L82" s="25">
        <v>5</v>
      </c>
      <c r="M82" s="25">
        <v>4</v>
      </c>
      <c r="N82" s="25">
        <v>1</v>
      </c>
      <c r="O82" s="28">
        <v>1</v>
      </c>
      <c r="P82" s="24">
        <v>4</v>
      </c>
      <c r="Q82" s="25">
        <v>245</v>
      </c>
      <c r="R82" s="25">
        <v>3</v>
      </c>
      <c r="S82" s="25">
        <v>13</v>
      </c>
      <c r="T82" s="28">
        <v>1</v>
      </c>
      <c r="U82" s="59">
        <f t="shared" si="6"/>
        <v>7</v>
      </c>
      <c r="V82" s="70">
        <v>0</v>
      </c>
      <c r="W82" s="69"/>
      <c r="X82" s="69">
        <v>1</v>
      </c>
      <c r="Y82" s="75">
        <v>0</v>
      </c>
      <c r="Z82" s="76">
        <f t="shared" si="7"/>
        <v>1</v>
      </c>
      <c r="AA82" s="76">
        <f t="shared" si="8"/>
        <v>8</v>
      </c>
    </row>
    <row r="83" spans="1:28" hidden="1" x14ac:dyDescent="0.25">
      <c r="A83" s="93">
        <v>81</v>
      </c>
      <c r="B83" s="90" t="str">
        <f>VLOOKUP(E83,'[1]7-8'!$A$2:$G$150,5,FALSE)</f>
        <v>Галактионов Данила Линарисович</v>
      </c>
      <c r="C83" s="101" t="str">
        <f>VLOOKUP(E83,'[1]7-8'!$A$2:$G$150,7,FALSE)</f>
        <v>МАОУ "СОШ №145"</v>
      </c>
      <c r="D83" s="106">
        <f>VLOOKUP(E83,'[1]7-8'!$A$2:$G$150,6,FALSE)</f>
        <v>7</v>
      </c>
      <c r="E83" s="63" t="s">
        <v>15</v>
      </c>
      <c r="F83" s="24">
        <v>1</v>
      </c>
      <c r="G83" s="25">
        <v>2</v>
      </c>
      <c r="H83" s="25">
        <v>1</v>
      </c>
      <c r="I83" s="25">
        <v>1</v>
      </c>
      <c r="J83" s="26">
        <v>2</v>
      </c>
      <c r="K83" s="27">
        <v>3</v>
      </c>
      <c r="L83" s="25">
        <v>4</v>
      </c>
      <c r="M83" s="25">
        <v>4</v>
      </c>
      <c r="N83" s="25">
        <v>3</v>
      </c>
      <c r="O83" s="28">
        <v>2</v>
      </c>
      <c r="P83" s="24">
        <v>124</v>
      </c>
      <c r="Q83" s="25">
        <v>125</v>
      </c>
      <c r="R83" s="25">
        <v>14</v>
      </c>
      <c r="S83" s="25">
        <v>124</v>
      </c>
      <c r="T83" s="28">
        <v>4</v>
      </c>
      <c r="U83" s="59">
        <f t="shared" si="6"/>
        <v>7</v>
      </c>
      <c r="V83" s="70">
        <v>0</v>
      </c>
      <c r="W83" s="69">
        <v>0</v>
      </c>
      <c r="X83" s="69">
        <v>1</v>
      </c>
      <c r="Y83" s="75"/>
      <c r="Z83" s="76">
        <f t="shared" si="7"/>
        <v>1</v>
      </c>
      <c r="AA83" s="76">
        <f t="shared" si="8"/>
        <v>8</v>
      </c>
    </row>
    <row r="84" spans="1:28" hidden="1" x14ac:dyDescent="0.25">
      <c r="A84" s="93">
        <v>82</v>
      </c>
      <c r="B84" s="90" t="str">
        <f>VLOOKUP(E84,'[1]7-8'!$A$2:$G$150,5,FALSE)</f>
        <v>Андреева Екатерина Витальевна</v>
      </c>
      <c r="C84" s="101" t="str">
        <f>VLOOKUP(E84,'[1]7-8'!$A$2:$G$150,7,FALSE)</f>
        <v>МАОУ "Лицей №10"</v>
      </c>
      <c r="D84" s="106">
        <f>VLOOKUP(E84,'[1]7-8'!$A$2:$G$150,6,FALSE)</f>
        <v>7</v>
      </c>
      <c r="E84" s="63" t="s">
        <v>16</v>
      </c>
      <c r="F84" s="24">
        <v>1</v>
      </c>
      <c r="G84" s="25">
        <v>2</v>
      </c>
      <c r="H84" s="25">
        <v>2</v>
      </c>
      <c r="I84" s="25">
        <v>1</v>
      </c>
      <c r="J84" s="26">
        <v>2</v>
      </c>
      <c r="K84" s="27">
        <v>3</v>
      </c>
      <c r="L84" s="25">
        <v>1</v>
      </c>
      <c r="M84" s="25">
        <v>4</v>
      </c>
      <c r="N84" s="25">
        <v>1</v>
      </c>
      <c r="O84" s="28">
        <v>1</v>
      </c>
      <c r="P84" s="24">
        <v>34</v>
      </c>
      <c r="Q84" s="25">
        <v>24</v>
      </c>
      <c r="R84" s="25">
        <v>123</v>
      </c>
      <c r="S84" s="25">
        <v>135</v>
      </c>
      <c r="T84" s="28">
        <v>12</v>
      </c>
      <c r="U84" s="59">
        <f t="shared" si="6"/>
        <v>8</v>
      </c>
      <c r="V84" s="70">
        <v>0</v>
      </c>
      <c r="W84" s="69">
        <v>0</v>
      </c>
      <c r="X84" s="69">
        <v>0</v>
      </c>
      <c r="Y84" s="75">
        <v>0</v>
      </c>
      <c r="Z84" s="76">
        <f t="shared" si="7"/>
        <v>0</v>
      </c>
      <c r="AA84" s="76">
        <f t="shared" si="8"/>
        <v>8</v>
      </c>
    </row>
    <row r="85" spans="1:28" hidden="1" x14ac:dyDescent="0.25">
      <c r="A85" s="93">
        <v>83</v>
      </c>
      <c r="B85" s="90" t="str">
        <f>VLOOKUP(E85,'[1]7-8'!$A$2:$G$150,5,FALSE)</f>
        <v>Дудкин Сергей Васильевич</v>
      </c>
      <c r="C85" s="101" t="str">
        <f>VLOOKUP(E85,'[1]7-8'!$A$2:$G$150,7,FALSE)</f>
        <v>МАОУ "Лицей №10"</v>
      </c>
      <c r="D85" s="106">
        <f>VLOOKUP(E85,'[1]7-8'!$A$2:$G$150,6,FALSE)</f>
        <v>7</v>
      </c>
      <c r="E85" s="63" t="s">
        <v>30</v>
      </c>
      <c r="F85" s="24">
        <v>1</v>
      </c>
      <c r="G85" s="25">
        <v>2</v>
      </c>
      <c r="H85" s="25">
        <v>1</v>
      </c>
      <c r="I85" s="25">
        <v>1</v>
      </c>
      <c r="J85" s="26">
        <v>2</v>
      </c>
      <c r="K85" s="27">
        <v>3</v>
      </c>
      <c r="L85" s="25">
        <v>4</v>
      </c>
      <c r="M85" s="25">
        <v>3</v>
      </c>
      <c r="N85" s="25">
        <v>1</v>
      </c>
      <c r="O85" s="28">
        <v>4</v>
      </c>
      <c r="P85" s="24">
        <v>4</v>
      </c>
      <c r="Q85" s="25">
        <v>12</v>
      </c>
      <c r="R85" s="25">
        <v>124</v>
      </c>
      <c r="S85" s="25">
        <v>235</v>
      </c>
      <c r="T85" s="28">
        <v>34</v>
      </c>
      <c r="U85" s="59">
        <f t="shared" si="6"/>
        <v>8</v>
      </c>
      <c r="V85" s="70">
        <v>0</v>
      </c>
      <c r="W85" s="69"/>
      <c r="X85" s="69"/>
      <c r="Y85" s="75"/>
      <c r="Z85" s="76">
        <f t="shared" si="7"/>
        <v>0</v>
      </c>
      <c r="AA85" s="76">
        <f t="shared" si="8"/>
        <v>8</v>
      </c>
    </row>
    <row r="86" spans="1:28" hidden="1" x14ac:dyDescent="0.25">
      <c r="A86" s="93">
        <v>84</v>
      </c>
      <c r="B86" s="90" t="str">
        <f>VLOOKUP(E86,'[1]7-8'!$A$2:$G$150,5,FALSE)</f>
        <v>Татаурова Мария Алексеевна</v>
      </c>
      <c r="C86" s="101" t="str">
        <f>VLOOKUP(E86,'[1]7-8'!$A$2:$G$150,7,FALSE)</f>
        <v>МАОУ "СОШ №145"</v>
      </c>
      <c r="D86" s="106">
        <f>VLOOKUP(E86,'[1]7-8'!$A$2:$G$150,6,FALSE)</f>
        <v>7</v>
      </c>
      <c r="E86" s="63" t="s">
        <v>77</v>
      </c>
      <c r="F86" s="24">
        <v>1</v>
      </c>
      <c r="G86" s="25">
        <v>2</v>
      </c>
      <c r="H86" s="25">
        <v>1</v>
      </c>
      <c r="I86" s="25">
        <v>1</v>
      </c>
      <c r="J86" s="26">
        <v>2</v>
      </c>
      <c r="K86" s="27">
        <v>3</v>
      </c>
      <c r="L86" s="25">
        <v>2</v>
      </c>
      <c r="M86" s="25">
        <v>4</v>
      </c>
      <c r="N86" s="25">
        <v>1</v>
      </c>
      <c r="O86" s="28">
        <v>5</v>
      </c>
      <c r="P86" s="24">
        <v>4</v>
      </c>
      <c r="Q86" s="25">
        <v>12</v>
      </c>
      <c r="R86" s="25">
        <v>4</v>
      </c>
      <c r="S86" s="25">
        <v>34</v>
      </c>
      <c r="T86" s="28">
        <v>4</v>
      </c>
      <c r="U86" s="59">
        <f t="shared" si="6"/>
        <v>7</v>
      </c>
      <c r="V86" s="70">
        <v>0</v>
      </c>
      <c r="W86" s="69">
        <v>0</v>
      </c>
      <c r="X86" s="69">
        <v>0</v>
      </c>
      <c r="Y86" s="75">
        <v>0</v>
      </c>
      <c r="Z86" s="76">
        <f t="shared" si="7"/>
        <v>0</v>
      </c>
      <c r="AA86" s="76">
        <f t="shared" si="8"/>
        <v>7</v>
      </c>
    </row>
    <row r="87" spans="1:28" hidden="1" x14ac:dyDescent="0.25">
      <c r="A87" s="93">
        <v>85</v>
      </c>
      <c r="B87" s="90" t="str">
        <f>VLOOKUP(E87,'[1]7-8'!$A$2:$G$150,5,FALSE)</f>
        <v>Шульмин Глеб Дмитриевич</v>
      </c>
      <c r="C87" s="101" t="str">
        <f>VLOOKUP(E87,'[1]7-8'!$A$2:$G$150,7,FALSE)</f>
        <v>МАОУ "Лицей №10"</v>
      </c>
      <c r="D87" s="106">
        <f>VLOOKUP(E87,'[1]7-8'!$A$2:$G$150,6,FALSE)</f>
        <v>7</v>
      </c>
      <c r="E87" s="63" t="s">
        <v>88</v>
      </c>
      <c r="F87" s="24">
        <v>1</v>
      </c>
      <c r="G87" s="25">
        <v>2</v>
      </c>
      <c r="H87" s="25">
        <v>1</v>
      </c>
      <c r="I87" s="25">
        <v>1</v>
      </c>
      <c r="J87" s="26">
        <v>2</v>
      </c>
      <c r="K87" s="27">
        <v>3</v>
      </c>
      <c r="L87" s="25">
        <v>4</v>
      </c>
      <c r="M87" s="25">
        <v>4</v>
      </c>
      <c r="N87" s="25">
        <v>1</v>
      </c>
      <c r="O87" s="28">
        <v>5</v>
      </c>
      <c r="P87" s="24">
        <v>45</v>
      </c>
      <c r="Q87" s="25">
        <v>23</v>
      </c>
      <c r="R87" s="25">
        <v>12</v>
      </c>
      <c r="S87" s="25">
        <v>35</v>
      </c>
      <c r="T87" s="28">
        <v>14</v>
      </c>
      <c r="U87" s="59">
        <f t="shared" si="6"/>
        <v>7</v>
      </c>
      <c r="V87" s="70">
        <v>0</v>
      </c>
      <c r="W87" s="69">
        <v>0</v>
      </c>
      <c r="X87" s="69">
        <v>0</v>
      </c>
      <c r="Y87" s="75">
        <v>0</v>
      </c>
      <c r="Z87" s="76">
        <f t="shared" si="7"/>
        <v>0</v>
      </c>
      <c r="AA87" s="76">
        <f t="shared" si="8"/>
        <v>7</v>
      </c>
    </row>
    <row r="88" spans="1:28" ht="15.75" thickBot="1" x14ac:dyDescent="0.3">
      <c r="A88" s="93">
        <v>50</v>
      </c>
      <c r="B88" s="90" t="str">
        <f>VLOOKUP(E88,'[1]7-8'!$A$2:$G$150,5,FALSE)</f>
        <v>Сурков Иван Алексеевич</v>
      </c>
      <c r="C88" s="101" t="str">
        <f>VLOOKUP(E88,'[1]7-8'!$A$2:$G$150,7,FALSE)</f>
        <v>МАОУ "Лицей №10"</v>
      </c>
      <c r="D88" s="106">
        <f>VLOOKUP(E88,'[1]7-8'!$A$2:$G$150,6,FALSE)</f>
        <v>8</v>
      </c>
      <c r="E88" s="63" t="s">
        <v>43</v>
      </c>
      <c r="F88" s="24">
        <v>1</v>
      </c>
      <c r="G88" s="25">
        <v>2</v>
      </c>
      <c r="H88" s="25">
        <v>1</v>
      </c>
      <c r="I88" s="25">
        <v>1</v>
      </c>
      <c r="J88" s="26">
        <v>2</v>
      </c>
      <c r="K88" s="27">
        <v>3</v>
      </c>
      <c r="L88" s="25">
        <v>4</v>
      </c>
      <c r="M88" s="25">
        <v>1</v>
      </c>
      <c r="N88" s="25">
        <v>1</v>
      </c>
      <c r="O88" s="28">
        <v>4</v>
      </c>
      <c r="P88" s="24">
        <v>34</v>
      </c>
      <c r="Q88" s="25">
        <v>12</v>
      </c>
      <c r="R88" s="25">
        <v>1345</v>
      </c>
      <c r="S88" s="25">
        <v>13</v>
      </c>
      <c r="T88" s="28">
        <v>12</v>
      </c>
      <c r="U88" s="59">
        <f t="shared" si="6"/>
        <v>5</v>
      </c>
      <c r="V88" s="70">
        <v>0</v>
      </c>
      <c r="W88" s="69">
        <v>0</v>
      </c>
      <c r="X88" s="69">
        <v>1</v>
      </c>
      <c r="Y88" s="75">
        <v>0</v>
      </c>
      <c r="Z88" s="76">
        <f t="shared" si="7"/>
        <v>1</v>
      </c>
      <c r="AA88" s="76">
        <f t="shared" si="8"/>
        <v>6</v>
      </c>
    </row>
    <row r="89" spans="1:28" ht="15.75" hidden="1" thickBot="1" x14ac:dyDescent="0.3">
      <c r="A89" s="94">
        <v>87</v>
      </c>
      <c r="B89" s="90" t="str">
        <f>VLOOKUP(E89,'[1]7-8'!$A$2:$G$150,5,FALSE)</f>
        <v>Пинкевич София Игоревна</v>
      </c>
      <c r="C89" s="102" t="str">
        <f>VLOOKUP(E89,'[1]7-8'!$A$2:$G$150,7,FALSE)</f>
        <v>МАОУ "Лицей №10"</v>
      </c>
      <c r="D89" s="107">
        <f>VLOOKUP(E89,'[1]7-8'!$A$2:$G$150,6,FALSE)</f>
        <v>7</v>
      </c>
      <c r="E89" s="63" t="s">
        <v>92</v>
      </c>
      <c r="F89" s="24">
        <v>1</v>
      </c>
      <c r="G89" s="25">
        <v>2</v>
      </c>
      <c r="H89" s="25">
        <v>1</v>
      </c>
      <c r="I89" s="25">
        <v>1</v>
      </c>
      <c r="J89" s="26">
        <v>2</v>
      </c>
      <c r="K89" s="27">
        <v>1</v>
      </c>
      <c r="L89" s="25">
        <v>4</v>
      </c>
      <c r="M89" s="25">
        <v>4</v>
      </c>
      <c r="N89" s="25">
        <v>1</v>
      </c>
      <c r="O89" s="28">
        <v>3</v>
      </c>
      <c r="P89" s="24">
        <v>45</v>
      </c>
      <c r="Q89" s="25">
        <v>15</v>
      </c>
      <c r="R89" s="25">
        <v>1</v>
      </c>
      <c r="S89" s="25">
        <v>24</v>
      </c>
      <c r="T89" s="28">
        <v>12</v>
      </c>
      <c r="U89" s="59">
        <f t="shared" si="6"/>
        <v>5</v>
      </c>
      <c r="V89" s="70"/>
      <c r="W89" s="69">
        <v>0</v>
      </c>
      <c r="X89" s="69">
        <v>0</v>
      </c>
      <c r="Y89" s="75"/>
      <c r="Z89" s="76">
        <f t="shared" si="7"/>
        <v>0</v>
      </c>
      <c r="AA89" s="76">
        <f t="shared" si="8"/>
        <v>5</v>
      </c>
    </row>
    <row r="90" spans="1:28" ht="24.75" hidden="1" customHeight="1" thickBot="1" x14ac:dyDescent="0.25">
      <c r="C90" s="88"/>
      <c r="D90" s="111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8" ht="13.5" customHeight="1" thickBot="1" x14ac:dyDescent="0.25">
      <c r="A91" s="57">
        <f>MAX(A3:A89)</f>
        <v>87</v>
      </c>
      <c r="B91" s="126" t="s">
        <v>3</v>
      </c>
      <c r="C91" s="127"/>
      <c r="D91" s="127"/>
      <c r="E91" s="128"/>
      <c r="F91" s="29">
        <f t="shared" ref="F91:T91" si="9">COUNTIF(F3:F89,F1)</f>
        <v>25</v>
      </c>
      <c r="G91" s="49">
        <f t="shared" si="9"/>
        <v>83</v>
      </c>
      <c r="H91" s="49">
        <f t="shared" si="9"/>
        <v>82</v>
      </c>
      <c r="I91" s="49">
        <f t="shared" si="9"/>
        <v>8</v>
      </c>
      <c r="J91" s="50">
        <f t="shared" si="9"/>
        <v>82</v>
      </c>
      <c r="K91" s="29">
        <f t="shared" si="9"/>
        <v>83</v>
      </c>
      <c r="L91" s="49">
        <f t="shared" si="9"/>
        <v>11</v>
      </c>
      <c r="M91" s="49">
        <f t="shared" si="9"/>
        <v>75</v>
      </c>
      <c r="N91" s="49">
        <f t="shared" si="9"/>
        <v>10</v>
      </c>
      <c r="O91" s="49">
        <f t="shared" si="9"/>
        <v>48</v>
      </c>
      <c r="P91" s="29">
        <f t="shared" si="9"/>
        <v>6</v>
      </c>
      <c r="Q91" s="49">
        <f t="shared" si="9"/>
        <v>6</v>
      </c>
      <c r="R91" s="49">
        <f t="shared" si="9"/>
        <v>18</v>
      </c>
      <c r="S91" s="49">
        <f t="shared" si="9"/>
        <v>12</v>
      </c>
      <c r="T91" s="50">
        <f t="shared" si="9"/>
        <v>9</v>
      </c>
      <c r="U91" s="45">
        <f t="shared" ref="U91:AA91" si="10">MAX(U3:U89)</f>
        <v>22</v>
      </c>
      <c r="V91" s="46">
        <f t="shared" si="10"/>
        <v>20</v>
      </c>
      <c r="W91" s="47">
        <f t="shared" si="10"/>
        <v>15</v>
      </c>
      <c r="X91" s="47">
        <f t="shared" si="10"/>
        <v>15</v>
      </c>
      <c r="Y91" s="48">
        <f t="shared" si="10"/>
        <v>20</v>
      </c>
      <c r="Z91" s="55">
        <f t="shared" si="10"/>
        <v>70</v>
      </c>
      <c r="AA91" s="45">
        <f t="shared" si="10"/>
        <v>85</v>
      </c>
    </row>
    <row r="92" spans="1:28" ht="13.5" customHeight="1" thickBot="1" x14ac:dyDescent="0.25">
      <c r="A92" s="30"/>
      <c r="B92" s="31" t="s">
        <v>4</v>
      </c>
      <c r="C92" s="32"/>
      <c r="D92" s="108"/>
      <c r="E92" s="32"/>
      <c r="F92" s="33">
        <f t="shared" ref="F92:T92" si="11">F91/$A$91*100</f>
        <v>28.735632183908045</v>
      </c>
      <c r="G92" s="51">
        <f t="shared" si="11"/>
        <v>95.402298850574709</v>
      </c>
      <c r="H92" s="51">
        <f t="shared" si="11"/>
        <v>94.252873563218387</v>
      </c>
      <c r="I92" s="51">
        <f t="shared" si="11"/>
        <v>9.1954022988505741</v>
      </c>
      <c r="J92" s="52">
        <f t="shared" si="11"/>
        <v>94.252873563218387</v>
      </c>
      <c r="K92" s="33">
        <f t="shared" si="11"/>
        <v>95.402298850574709</v>
      </c>
      <c r="L92" s="51">
        <f t="shared" si="11"/>
        <v>12.643678160919542</v>
      </c>
      <c r="M92" s="51">
        <f t="shared" si="11"/>
        <v>86.206896551724128</v>
      </c>
      <c r="N92" s="51">
        <f t="shared" si="11"/>
        <v>11.494252873563218</v>
      </c>
      <c r="O92" s="51">
        <f t="shared" si="11"/>
        <v>55.172413793103445</v>
      </c>
      <c r="P92" s="87">
        <f t="shared" si="11"/>
        <v>6.8965517241379306</v>
      </c>
      <c r="Q92" s="84">
        <f t="shared" si="11"/>
        <v>6.8965517241379306</v>
      </c>
      <c r="R92" s="84">
        <f t="shared" si="11"/>
        <v>20.689655172413794</v>
      </c>
      <c r="S92" s="84">
        <f t="shared" si="11"/>
        <v>13.793103448275861</v>
      </c>
      <c r="T92" s="85">
        <f t="shared" si="11"/>
        <v>10.344827586206897</v>
      </c>
      <c r="U92" s="34"/>
      <c r="V92" s="35"/>
      <c r="W92" s="36"/>
      <c r="X92" s="36"/>
      <c r="Y92" s="37"/>
      <c r="Z92" s="54"/>
      <c r="AA92" s="34"/>
    </row>
    <row r="93" spans="1:28" x14ac:dyDescent="0.25">
      <c r="U93" s="38"/>
      <c r="V93" s="39"/>
      <c r="W93" s="39"/>
      <c r="X93" s="39"/>
      <c r="Y93" s="39"/>
      <c r="Z93" s="38"/>
      <c r="AA93" s="38"/>
    </row>
    <row r="94" spans="1:28" x14ac:dyDescent="0.25">
      <c r="B94" s="40">
        <v>42343</v>
      </c>
      <c r="C94" s="40"/>
      <c r="D94" s="109"/>
      <c r="E94" s="40"/>
      <c r="AB94" s="42"/>
    </row>
    <row r="97" spans="2:20" x14ac:dyDescent="0.25">
      <c r="B97" s="98">
        <f>A88*0.08</f>
        <v>4</v>
      </c>
      <c r="C97" s="121" t="s">
        <v>176</v>
      </c>
    </row>
    <row r="98" spans="2:20" x14ac:dyDescent="0.25">
      <c r="B98" s="98">
        <f>A88*0.35</f>
        <v>17.5</v>
      </c>
      <c r="C98" s="122" t="s">
        <v>175</v>
      </c>
    </row>
    <row r="105" spans="2:20" x14ac:dyDescent="0.25">
      <c r="B105" s="18"/>
      <c r="C105" s="18"/>
      <c r="D105" s="43"/>
      <c r="E105" s="18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</row>
    <row r="106" spans="2:20" x14ac:dyDescent="0.25">
      <c r="B106" s="18"/>
      <c r="C106" s="18"/>
      <c r="D106" s="43"/>
      <c r="E106" s="18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</row>
  </sheetData>
  <autoFilter ref="A2:AA89">
    <filterColumn colId="3">
      <filters>
        <filter val="8"/>
      </filters>
    </filterColumn>
    <sortState ref="A3:AA89">
      <sortCondition descending="1" ref="AA2"/>
    </sortState>
  </autoFilter>
  <mergeCells count="1">
    <mergeCell ref="B91:E91"/>
  </mergeCells>
  <conditionalFormatting sqref="F3:T53">
    <cfRule type="cellIs" dxfId="20" priority="12" stopIfTrue="1" operator="notEqual">
      <formula>F$1</formula>
    </cfRule>
  </conditionalFormatting>
  <conditionalFormatting sqref="F92:T92">
    <cfRule type="cellIs" dxfId="19" priority="11" stopIfTrue="1" operator="lessThanOrEqual">
      <formula>50</formula>
    </cfRule>
  </conditionalFormatting>
  <conditionalFormatting sqref="F88:T89">
    <cfRule type="cellIs" dxfId="18" priority="10" stopIfTrue="1" operator="notEqual">
      <formula>F$1</formula>
    </cfRule>
  </conditionalFormatting>
  <conditionalFormatting sqref="F66:T67 F86:T87">
    <cfRule type="cellIs" dxfId="17" priority="9" stopIfTrue="1" operator="notEqual">
      <formula>F$1</formula>
    </cfRule>
  </conditionalFormatting>
  <conditionalFormatting sqref="F62:T65">
    <cfRule type="cellIs" dxfId="16" priority="8" stopIfTrue="1" operator="notEqual">
      <formula>F$1</formula>
    </cfRule>
  </conditionalFormatting>
  <conditionalFormatting sqref="F58:T61">
    <cfRule type="cellIs" dxfId="15" priority="7" stopIfTrue="1" operator="notEqual">
      <formula>F$1</formula>
    </cfRule>
  </conditionalFormatting>
  <conditionalFormatting sqref="F54:T57">
    <cfRule type="cellIs" dxfId="14" priority="6" stopIfTrue="1" operator="notEqual">
      <formula>F$1</formula>
    </cfRule>
  </conditionalFormatting>
  <conditionalFormatting sqref="F82:T85">
    <cfRule type="cellIs" dxfId="13" priority="5" stopIfTrue="1" operator="notEqual">
      <formula>F$1</formula>
    </cfRule>
  </conditionalFormatting>
  <conditionalFormatting sqref="F78:T81">
    <cfRule type="cellIs" dxfId="12" priority="4" stopIfTrue="1" operator="notEqual">
      <formula>F$1</formula>
    </cfRule>
  </conditionalFormatting>
  <conditionalFormatting sqref="F74:T77">
    <cfRule type="cellIs" dxfId="11" priority="3" stopIfTrue="1" operator="notEqual">
      <formula>F$1</formula>
    </cfRule>
  </conditionalFormatting>
  <conditionalFormatting sqref="F70:T73">
    <cfRule type="cellIs" dxfId="10" priority="2" stopIfTrue="1" operator="notEqual">
      <formula>F$1</formula>
    </cfRule>
  </conditionalFormatting>
  <conditionalFormatting sqref="F68:T69">
    <cfRule type="cellIs" dxfId="9" priority="1" stopIfTrue="1" operator="notEqual">
      <formula>F$1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4"/>
  <sheetViews>
    <sheetView workbookViewId="0">
      <selection activeCell="B16" sqref="B16"/>
    </sheetView>
  </sheetViews>
  <sheetFormatPr defaultRowHeight="15" x14ac:dyDescent="0.25"/>
  <cols>
    <col min="1" max="1" width="4.5703125" bestFit="1" customWidth="1"/>
    <col min="2" max="2" width="35.28515625" bestFit="1" customWidth="1"/>
    <col min="3" max="3" width="21" bestFit="1" customWidth="1"/>
    <col min="4" max="4" width="6.42578125" style="1" customWidth="1"/>
    <col min="5" max="5" width="10.7109375" style="64" bestFit="1" customWidth="1"/>
    <col min="6" max="15" width="3.28515625" style="1" customWidth="1"/>
    <col min="16" max="20" width="7.42578125" style="1" bestFit="1" customWidth="1"/>
    <col min="21" max="21" width="5" style="41" customWidth="1"/>
    <col min="22" max="25" width="4.5703125" style="1" bestFit="1" customWidth="1"/>
    <col min="26" max="26" width="4.5703125" style="41" customWidth="1"/>
    <col min="27" max="27" width="4.5703125" style="41" bestFit="1" customWidth="1"/>
    <col min="28" max="28" width="4.140625" customWidth="1"/>
    <col min="242" max="242" width="3.7109375" bestFit="1" customWidth="1"/>
    <col min="243" max="243" width="21.140625" bestFit="1" customWidth="1"/>
    <col min="244" max="244" width="7.7109375" bestFit="1" customWidth="1"/>
    <col min="245" max="253" width="3.28515625" customWidth="1"/>
  </cols>
  <sheetData>
    <row r="1" spans="1:32" ht="13.5" thickBot="1" x14ac:dyDescent="0.25">
      <c r="A1" s="2"/>
      <c r="B1" s="53"/>
      <c r="C1" s="77"/>
      <c r="D1" s="77"/>
      <c r="E1" s="60" t="s">
        <v>0</v>
      </c>
      <c r="F1" s="3">
        <v>1</v>
      </c>
      <c r="G1" s="4">
        <v>2</v>
      </c>
      <c r="H1" s="4">
        <v>2</v>
      </c>
      <c r="I1" s="4">
        <v>1</v>
      </c>
      <c r="J1" s="5">
        <v>1</v>
      </c>
      <c r="K1" s="6">
        <v>4</v>
      </c>
      <c r="L1" s="4">
        <v>1</v>
      </c>
      <c r="M1" s="4">
        <v>5</v>
      </c>
      <c r="N1" s="4">
        <v>2</v>
      </c>
      <c r="O1" s="4">
        <v>5</v>
      </c>
      <c r="P1" s="3">
        <v>125</v>
      </c>
      <c r="Q1" s="4">
        <v>12</v>
      </c>
      <c r="R1" s="4">
        <v>123</v>
      </c>
      <c r="S1" s="4">
        <v>25</v>
      </c>
      <c r="T1" s="7">
        <v>124</v>
      </c>
      <c r="U1" s="8"/>
      <c r="V1" s="9"/>
      <c r="W1" s="9"/>
      <c r="X1" s="9"/>
      <c r="Y1" s="9"/>
      <c r="Z1" s="8"/>
      <c r="AA1" s="8"/>
    </row>
    <row r="2" spans="1:32" s="18" customFormat="1" ht="61.5" thickBot="1" x14ac:dyDescent="0.25">
      <c r="A2" s="96" t="s">
        <v>1</v>
      </c>
      <c r="B2" s="82" t="s">
        <v>5</v>
      </c>
      <c r="C2" s="99" t="s">
        <v>178</v>
      </c>
      <c r="D2" s="104" t="s">
        <v>177</v>
      </c>
      <c r="E2" s="61" t="s">
        <v>7</v>
      </c>
      <c r="F2" s="10">
        <v>1</v>
      </c>
      <c r="G2" s="11">
        <v>2</v>
      </c>
      <c r="H2" s="11">
        <v>3</v>
      </c>
      <c r="I2" s="11">
        <v>4</v>
      </c>
      <c r="J2" s="12">
        <v>5</v>
      </c>
      <c r="K2" s="13">
        <v>6</v>
      </c>
      <c r="L2" s="11">
        <v>7</v>
      </c>
      <c r="M2" s="11">
        <v>8</v>
      </c>
      <c r="N2" s="11">
        <v>9</v>
      </c>
      <c r="O2" s="11">
        <v>10</v>
      </c>
      <c r="P2" s="10">
        <v>16</v>
      </c>
      <c r="Q2" s="11">
        <v>17</v>
      </c>
      <c r="R2" s="11">
        <v>18</v>
      </c>
      <c r="S2" s="11">
        <v>19</v>
      </c>
      <c r="T2" s="14">
        <v>20</v>
      </c>
      <c r="U2" s="58" t="s">
        <v>173</v>
      </c>
      <c r="V2" s="16" t="s">
        <v>169</v>
      </c>
      <c r="W2" s="16" t="s">
        <v>170</v>
      </c>
      <c r="X2" s="16" t="s">
        <v>2</v>
      </c>
      <c r="Y2" s="16" t="s">
        <v>171</v>
      </c>
      <c r="Z2" s="15" t="s">
        <v>172</v>
      </c>
      <c r="AA2" s="15" t="s">
        <v>6</v>
      </c>
      <c r="AB2" s="17"/>
      <c r="AC2" s="17"/>
      <c r="AD2" s="17"/>
      <c r="AE2" s="17"/>
      <c r="AF2" s="17"/>
    </row>
    <row r="3" spans="1:32" hidden="1" x14ac:dyDescent="0.25">
      <c r="A3" s="92">
        <v>1</v>
      </c>
      <c r="B3" s="112" t="str">
        <f>VLOOKUP(E3,'[1]9-11'!$A$2:$G$115,5,FALSE)</f>
        <v>Гоголев Степан Леонидович</v>
      </c>
      <c r="C3" s="89" t="str">
        <f>VLOOKUP(E3,'[1]9-11'!$A$2:$G$115,7,FALSE)</f>
        <v>МАОУ "Гимназия №2"</v>
      </c>
      <c r="D3" s="105">
        <f>VLOOKUP(E3,'[1]9-11'!$A$2:$G$115,6,FALSE)</f>
        <v>10</v>
      </c>
      <c r="E3" s="62" t="s">
        <v>100</v>
      </c>
      <c r="F3" s="19">
        <v>1</v>
      </c>
      <c r="G3" s="20">
        <v>2</v>
      </c>
      <c r="H3" s="20">
        <v>2</v>
      </c>
      <c r="I3" s="20">
        <v>1</v>
      </c>
      <c r="J3" s="21">
        <v>1</v>
      </c>
      <c r="K3" s="22">
        <v>4</v>
      </c>
      <c r="L3" s="20">
        <v>1</v>
      </c>
      <c r="M3" s="20">
        <v>5</v>
      </c>
      <c r="N3" s="20">
        <v>2</v>
      </c>
      <c r="O3" s="23">
        <v>5</v>
      </c>
      <c r="P3" s="19">
        <v>125</v>
      </c>
      <c r="Q3" s="20">
        <v>12</v>
      </c>
      <c r="R3" s="20">
        <v>24</v>
      </c>
      <c r="S3" s="20">
        <v>25</v>
      </c>
      <c r="T3" s="23">
        <v>124</v>
      </c>
      <c r="U3" s="44">
        <f t="shared" ref="U3:U34" si="0">1*(SUM(IF(F3=$F$1,1,0),IF(G3=$G$1,1,0),IF(H3=$H$1,1,0),IF(I3=$I$1,1,0),IF(J3=$J$1,1,0))+2*SUM(IF(K3=$K$1,1,0),IF(L3=$L$1,1,0),IF(M3=$M$1,1,0),IF(N3=$N$1,1,0),IF(O3=$O$1,1,0))+3*SUM(IF(P3=$P$1,1,0),IF(Q3=$Q$1,1,0),IF(R3=$R$1,1,0),IF(S3=$S$1,1,0),IF(T3=$T$1,1,0)))</f>
        <v>27</v>
      </c>
      <c r="V3" s="71">
        <v>15</v>
      </c>
      <c r="W3" s="72">
        <v>15</v>
      </c>
      <c r="X3" s="72">
        <v>14</v>
      </c>
      <c r="Y3" s="73">
        <v>20</v>
      </c>
      <c r="Z3" s="74">
        <f t="shared" ref="Z3:Z34" si="1">SUM(V3:Y3)</f>
        <v>64</v>
      </c>
      <c r="AA3" s="74">
        <f t="shared" ref="AA3:AA34" si="2">U3+Z3</f>
        <v>91</v>
      </c>
    </row>
    <row r="4" spans="1:32" hidden="1" x14ac:dyDescent="0.25">
      <c r="A4" s="93">
        <v>2</v>
      </c>
      <c r="B4" s="113" t="str">
        <f>VLOOKUP(E4,'[1]9-11'!$A$2:$G$115,5,FALSE)</f>
        <v>Ткачевская Татьяна Романовна</v>
      </c>
      <c r="C4" s="90" t="str">
        <f>VLOOKUP(E4,'[1]9-11'!$A$2:$G$115,7,FALSE)</f>
        <v>МАОУ "Лицей №10"</v>
      </c>
      <c r="D4" s="106">
        <f>VLOOKUP(E4,'[1]9-11'!$A$2:$G$115,6,FALSE)</f>
        <v>11</v>
      </c>
      <c r="E4" s="63" t="s">
        <v>115</v>
      </c>
      <c r="F4" s="24">
        <v>1</v>
      </c>
      <c r="G4" s="25">
        <v>2</v>
      </c>
      <c r="H4" s="25">
        <v>2</v>
      </c>
      <c r="I4" s="25">
        <v>2</v>
      </c>
      <c r="J4" s="26">
        <v>1</v>
      </c>
      <c r="K4" s="27">
        <v>4</v>
      </c>
      <c r="L4" s="25">
        <v>1</v>
      </c>
      <c r="M4" s="25">
        <v>5</v>
      </c>
      <c r="N4" s="25">
        <v>2</v>
      </c>
      <c r="O4" s="28">
        <v>5</v>
      </c>
      <c r="P4" s="24">
        <v>45</v>
      </c>
      <c r="Q4" s="25">
        <v>12</v>
      </c>
      <c r="R4" s="25">
        <v>134</v>
      </c>
      <c r="S4" s="25">
        <v>25</v>
      </c>
      <c r="T4" s="28">
        <v>14</v>
      </c>
      <c r="U4" s="59">
        <f t="shared" si="0"/>
        <v>20</v>
      </c>
      <c r="V4" s="70">
        <v>20</v>
      </c>
      <c r="W4" s="69">
        <v>15</v>
      </c>
      <c r="X4" s="69">
        <v>14</v>
      </c>
      <c r="Y4" s="75">
        <v>19</v>
      </c>
      <c r="Z4" s="76">
        <f t="shared" si="1"/>
        <v>68</v>
      </c>
      <c r="AA4" s="76">
        <f t="shared" si="2"/>
        <v>88</v>
      </c>
    </row>
    <row r="5" spans="1:32" hidden="1" x14ac:dyDescent="0.25">
      <c r="A5" s="93">
        <v>3</v>
      </c>
      <c r="B5" s="113" t="str">
        <f>VLOOKUP(E5,'[1]9-11'!$A$2:$G$115,5,FALSE)</f>
        <v>Кокоулина Мария Александровна</v>
      </c>
      <c r="C5" s="90" t="str">
        <f>VLOOKUP(E5,'[1]9-11'!$A$2:$G$115,7,FALSE)</f>
        <v>МАОУ "Лицей №10"</v>
      </c>
      <c r="D5" s="106">
        <f>VLOOKUP(E5,'[1]9-11'!$A$2:$G$115,6,FALSE)</f>
        <v>10</v>
      </c>
      <c r="E5" s="63" t="s">
        <v>155</v>
      </c>
      <c r="F5" s="24">
        <v>1</v>
      </c>
      <c r="G5" s="25">
        <v>2</v>
      </c>
      <c r="H5" s="25">
        <v>2</v>
      </c>
      <c r="I5" s="25">
        <v>1</v>
      </c>
      <c r="J5" s="26">
        <v>1</v>
      </c>
      <c r="K5" s="27">
        <v>4</v>
      </c>
      <c r="L5" s="25">
        <v>1</v>
      </c>
      <c r="M5" s="25">
        <v>5</v>
      </c>
      <c r="N5" s="25">
        <v>2</v>
      </c>
      <c r="O5" s="28">
        <v>1</v>
      </c>
      <c r="P5" s="24">
        <v>145</v>
      </c>
      <c r="Q5" s="25">
        <v>12</v>
      </c>
      <c r="R5" s="25">
        <v>23</v>
      </c>
      <c r="S5" s="25">
        <v>145</v>
      </c>
      <c r="T5" s="28">
        <v>124</v>
      </c>
      <c r="U5" s="59">
        <f t="shared" si="0"/>
        <v>19</v>
      </c>
      <c r="V5" s="70">
        <v>19.5</v>
      </c>
      <c r="W5" s="69">
        <v>15</v>
      </c>
      <c r="X5" s="69">
        <v>13</v>
      </c>
      <c r="Y5" s="75">
        <v>20</v>
      </c>
      <c r="Z5" s="76">
        <f t="shared" si="1"/>
        <v>67.5</v>
      </c>
      <c r="AA5" s="76">
        <f t="shared" si="2"/>
        <v>86.5</v>
      </c>
    </row>
    <row r="6" spans="1:32" hidden="1" x14ac:dyDescent="0.25">
      <c r="A6" s="93">
        <v>4</v>
      </c>
      <c r="B6" s="113" t="str">
        <f>VLOOKUP(E6,'[1]9-11'!$A$2:$G$115,5,FALSE)</f>
        <v>Гульмамедов Андрей Юрьевич</v>
      </c>
      <c r="C6" s="90" t="str">
        <f>VLOOKUP(E6,'[1]9-11'!$A$2:$G$115,7,FALSE)</f>
        <v>МАОУ "Лицей №10"</v>
      </c>
      <c r="D6" s="106">
        <f>VLOOKUP(E6,'[1]9-11'!$A$2:$G$115,6,FALSE)</f>
        <v>11</v>
      </c>
      <c r="E6" s="63" t="s">
        <v>113</v>
      </c>
      <c r="F6" s="24">
        <v>1</v>
      </c>
      <c r="G6" s="25">
        <v>2</v>
      </c>
      <c r="H6" s="25">
        <v>2</v>
      </c>
      <c r="I6" s="25">
        <v>2</v>
      </c>
      <c r="J6" s="26">
        <v>1</v>
      </c>
      <c r="K6" s="27">
        <v>4</v>
      </c>
      <c r="L6" s="25">
        <v>1</v>
      </c>
      <c r="M6" s="25">
        <v>5</v>
      </c>
      <c r="N6" s="25">
        <v>2</v>
      </c>
      <c r="O6" s="28">
        <v>5</v>
      </c>
      <c r="P6" s="24">
        <v>14</v>
      </c>
      <c r="Q6" s="25">
        <v>12</v>
      </c>
      <c r="R6" s="25">
        <v>123</v>
      </c>
      <c r="S6" s="25">
        <v>35</v>
      </c>
      <c r="T6" s="28">
        <v>124</v>
      </c>
      <c r="U6" s="59">
        <f t="shared" si="0"/>
        <v>23</v>
      </c>
      <c r="V6" s="70">
        <v>14</v>
      </c>
      <c r="W6" s="69">
        <v>2</v>
      </c>
      <c r="X6" s="69">
        <v>15</v>
      </c>
      <c r="Y6" s="75">
        <v>20</v>
      </c>
      <c r="Z6" s="76">
        <f t="shared" si="1"/>
        <v>51</v>
      </c>
      <c r="AA6" s="76">
        <f t="shared" si="2"/>
        <v>74</v>
      </c>
    </row>
    <row r="7" spans="1:32" ht="25.5" hidden="1" x14ac:dyDescent="0.25">
      <c r="A7" s="93">
        <v>5</v>
      </c>
      <c r="B7" s="113" t="str">
        <f>VLOOKUP(E7,'[1]9-11'!$A$2:$G$115,5,FALSE)</f>
        <v>Бызов Алексей Сергеевич</v>
      </c>
      <c r="C7" s="90" t="str">
        <f>VLOOKUP(E7,'[1]9-11'!$A$2:$G$115,7,FALSE)</f>
        <v>МБОУ "Гимназия №17"</v>
      </c>
      <c r="D7" s="106">
        <f>VLOOKUP(E7,'[1]9-11'!$A$2:$G$115,6,FALSE)</f>
        <v>11</v>
      </c>
      <c r="E7" s="63" t="s">
        <v>168</v>
      </c>
      <c r="F7" s="24">
        <v>1</v>
      </c>
      <c r="G7" s="25">
        <v>2</v>
      </c>
      <c r="H7" s="25">
        <v>2</v>
      </c>
      <c r="I7" s="25">
        <v>1</v>
      </c>
      <c r="J7" s="26">
        <v>1</v>
      </c>
      <c r="K7" s="27">
        <v>4</v>
      </c>
      <c r="L7" s="25">
        <v>1</v>
      </c>
      <c r="M7" s="25">
        <v>5</v>
      </c>
      <c r="N7" s="25">
        <v>2</v>
      </c>
      <c r="O7" s="28">
        <v>5</v>
      </c>
      <c r="P7" s="24">
        <v>125</v>
      </c>
      <c r="Q7" s="25">
        <v>12</v>
      </c>
      <c r="R7" s="25">
        <v>3</v>
      </c>
      <c r="S7" s="25">
        <v>2</v>
      </c>
      <c r="T7" s="28">
        <v>124</v>
      </c>
      <c r="U7" s="59">
        <f t="shared" si="0"/>
        <v>24</v>
      </c>
      <c r="V7" s="70">
        <v>0</v>
      </c>
      <c r="W7" s="69">
        <v>15</v>
      </c>
      <c r="X7" s="69">
        <v>10</v>
      </c>
      <c r="Y7" s="75">
        <v>20</v>
      </c>
      <c r="Z7" s="76">
        <f t="shared" si="1"/>
        <v>45</v>
      </c>
      <c r="AA7" s="76">
        <f t="shared" si="2"/>
        <v>69</v>
      </c>
    </row>
    <row r="8" spans="1:32" ht="25.5" hidden="1" x14ac:dyDescent="0.25">
      <c r="A8" s="93">
        <v>6</v>
      </c>
      <c r="B8" s="113" t="str">
        <f>VLOOKUP(E8,'[1]9-11'!$A$2:$G$115,5,FALSE)</f>
        <v>Новикова Анна Сергеевна</v>
      </c>
      <c r="C8" s="90" t="str">
        <f>VLOOKUP(E8,'[1]9-11'!$A$2:$G$115,7,FALSE)</f>
        <v>МБОУ "Гимназия №17"</v>
      </c>
      <c r="D8" s="106">
        <f>VLOOKUP(E8,'[1]9-11'!$A$2:$G$115,6,FALSE)</f>
        <v>11</v>
      </c>
      <c r="E8" s="63" t="s">
        <v>161</v>
      </c>
      <c r="F8" s="24">
        <v>1</v>
      </c>
      <c r="G8" s="25">
        <v>2</v>
      </c>
      <c r="H8" s="25">
        <v>2</v>
      </c>
      <c r="I8" s="25">
        <v>1</v>
      </c>
      <c r="J8" s="26">
        <v>2</v>
      </c>
      <c r="K8" s="27">
        <v>4</v>
      </c>
      <c r="L8" s="25">
        <v>1</v>
      </c>
      <c r="M8" s="25">
        <v>5</v>
      </c>
      <c r="N8" s="25">
        <v>2</v>
      </c>
      <c r="O8" s="28">
        <v>5</v>
      </c>
      <c r="P8" s="24">
        <v>134</v>
      </c>
      <c r="Q8" s="25">
        <v>12</v>
      </c>
      <c r="R8" s="25">
        <v>12345</v>
      </c>
      <c r="S8" s="25">
        <v>3</v>
      </c>
      <c r="T8" s="28">
        <v>124</v>
      </c>
      <c r="U8" s="59">
        <f t="shared" si="0"/>
        <v>20</v>
      </c>
      <c r="V8" s="70">
        <v>20</v>
      </c>
      <c r="W8" s="69">
        <v>15</v>
      </c>
      <c r="X8" s="69">
        <v>13</v>
      </c>
      <c r="Y8" s="75">
        <v>1</v>
      </c>
      <c r="Z8" s="76">
        <f t="shared" si="1"/>
        <v>49</v>
      </c>
      <c r="AA8" s="76">
        <f t="shared" si="2"/>
        <v>69</v>
      </c>
    </row>
    <row r="9" spans="1:32" ht="25.5" hidden="1" x14ac:dyDescent="0.25">
      <c r="A9" s="93">
        <v>7</v>
      </c>
      <c r="B9" s="114" t="str">
        <f>VLOOKUP(E9,'[1]9-11'!$A$2:$G$115,5,FALSE)</f>
        <v>Козлов Александр Александрович</v>
      </c>
      <c r="C9" s="90" t="str">
        <f>VLOOKUP(E9,'[1]9-11'!$A$2:$G$115,7,FALSE)</f>
        <v>МБОУ "Гимназия №17"</v>
      </c>
      <c r="D9" s="106">
        <f>VLOOKUP(E9,'[1]9-11'!$A$2:$G$115,6,FALSE)</f>
        <v>10</v>
      </c>
      <c r="E9" s="63" t="s">
        <v>157</v>
      </c>
      <c r="F9" s="24">
        <v>1</v>
      </c>
      <c r="G9" s="25">
        <v>1</v>
      </c>
      <c r="H9" s="25">
        <v>2</v>
      </c>
      <c r="I9" s="25">
        <v>2</v>
      </c>
      <c r="J9" s="26">
        <v>1</v>
      </c>
      <c r="K9" s="27">
        <v>4</v>
      </c>
      <c r="L9" s="25">
        <v>1</v>
      </c>
      <c r="M9" s="25">
        <v>5</v>
      </c>
      <c r="N9" s="25">
        <v>2</v>
      </c>
      <c r="O9" s="28">
        <v>5</v>
      </c>
      <c r="P9" s="24">
        <v>125</v>
      </c>
      <c r="Q9" s="25">
        <v>124</v>
      </c>
      <c r="R9" s="25">
        <v>135</v>
      </c>
      <c r="S9" s="25">
        <v>12</v>
      </c>
      <c r="T9" s="28">
        <v>145</v>
      </c>
      <c r="U9" s="59">
        <f t="shared" si="0"/>
        <v>16</v>
      </c>
      <c r="V9" s="70">
        <v>0</v>
      </c>
      <c r="W9" s="69">
        <v>15</v>
      </c>
      <c r="X9" s="69">
        <v>15</v>
      </c>
      <c r="Y9" s="75">
        <v>18</v>
      </c>
      <c r="Z9" s="76">
        <f t="shared" si="1"/>
        <v>48</v>
      </c>
      <c r="AA9" s="76">
        <f t="shared" si="2"/>
        <v>64</v>
      </c>
    </row>
    <row r="10" spans="1:32" ht="25.5" hidden="1" x14ac:dyDescent="0.25">
      <c r="A10" s="93">
        <v>8</v>
      </c>
      <c r="B10" s="114" t="str">
        <f>VLOOKUP(E10,'[1]9-11'!$A$2:$G$115,5,FALSE)</f>
        <v>Малафеев Михаил Владиславович</v>
      </c>
      <c r="C10" s="90" t="str">
        <f>VLOOKUP(E10,'[1]9-11'!$A$2:$G$115,7,FALSE)</f>
        <v>МБОУ "Гимназия №17"</v>
      </c>
      <c r="D10" s="106">
        <f>VLOOKUP(E10,'[1]9-11'!$A$2:$G$115,6,FALSE)</f>
        <v>10</v>
      </c>
      <c r="E10" s="63" t="s">
        <v>135</v>
      </c>
      <c r="F10" s="24">
        <v>1</v>
      </c>
      <c r="G10" s="25">
        <v>2</v>
      </c>
      <c r="H10" s="25">
        <v>2</v>
      </c>
      <c r="I10" s="25">
        <v>1</v>
      </c>
      <c r="J10" s="26">
        <v>1</v>
      </c>
      <c r="K10" s="27">
        <v>4</v>
      </c>
      <c r="L10" s="25">
        <v>1</v>
      </c>
      <c r="M10" s="25">
        <v>5</v>
      </c>
      <c r="N10" s="25">
        <v>2</v>
      </c>
      <c r="O10" s="28">
        <v>5</v>
      </c>
      <c r="P10" s="24">
        <v>12</v>
      </c>
      <c r="Q10" s="25">
        <v>245</v>
      </c>
      <c r="R10" s="25">
        <v>15</v>
      </c>
      <c r="S10" s="25">
        <v>3</v>
      </c>
      <c r="T10" s="28">
        <v>1245</v>
      </c>
      <c r="U10" s="59">
        <f t="shared" si="0"/>
        <v>15</v>
      </c>
      <c r="V10" s="70"/>
      <c r="W10" s="69">
        <v>15</v>
      </c>
      <c r="X10" s="69">
        <v>12</v>
      </c>
      <c r="Y10" s="75">
        <v>20</v>
      </c>
      <c r="Z10" s="76">
        <f t="shared" si="1"/>
        <v>47</v>
      </c>
      <c r="AA10" s="76">
        <f t="shared" si="2"/>
        <v>62</v>
      </c>
    </row>
    <row r="11" spans="1:32" x14ac:dyDescent="0.25">
      <c r="A11" s="93">
        <v>1</v>
      </c>
      <c r="B11" s="116" t="str">
        <f>VLOOKUP(E11,'[1]9-11'!$A$2:$G$115,5,FALSE)</f>
        <v>Крюков Иван Алексеевич</v>
      </c>
      <c r="C11" s="90" t="str">
        <f>VLOOKUP(E11,'[1]9-11'!$A$2:$G$115,7,FALSE)</f>
        <v>МАОУ "Лицей №10"</v>
      </c>
      <c r="D11" s="106">
        <f>VLOOKUP(E11,'[1]9-11'!$A$2:$G$115,6,FALSE)</f>
        <v>9</v>
      </c>
      <c r="E11" s="63" t="s">
        <v>142</v>
      </c>
      <c r="F11" s="24">
        <v>1</v>
      </c>
      <c r="G11" s="25">
        <v>2</v>
      </c>
      <c r="H11" s="25">
        <v>1</v>
      </c>
      <c r="I11" s="25">
        <v>1</v>
      </c>
      <c r="J11" s="26">
        <v>1</v>
      </c>
      <c r="K11" s="27">
        <v>4</v>
      </c>
      <c r="L11" s="25">
        <v>1</v>
      </c>
      <c r="M11" s="25">
        <v>4</v>
      </c>
      <c r="N11" s="25">
        <v>2</v>
      </c>
      <c r="O11" s="28">
        <v>5</v>
      </c>
      <c r="P11" s="24">
        <v>245</v>
      </c>
      <c r="Q11" s="25">
        <v>125</v>
      </c>
      <c r="R11" s="25">
        <v>234</v>
      </c>
      <c r="S11" s="25">
        <v>35</v>
      </c>
      <c r="T11" s="28">
        <v>145</v>
      </c>
      <c r="U11" s="59">
        <f t="shared" si="0"/>
        <v>12</v>
      </c>
      <c r="V11" s="70">
        <v>0</v>
      </c>
      <c r="W11" s="69">
        <v>14</v>
      </c>
      <c r="X11" s="69">
        <v>15</v>
      </c>
      <c r="Y11" s="75">
        <v>20</v>
      </c>
      <c r="Z11" s="76">
        <f t="shared" si="1"/>
        <v>49</v>
      </c>
      <c r="AA11" s="76">
        <f t="shared" si="2"/>
        <v>61</v>
      </c>
    </row>
    <row r="12" spans="1:32" ht="25.5" hidden="1" x14ac:dyDescent="0.25">
      <c r="A12" s="93">
        <v>10</v>
      </c>
      <c r="B12" s="114" t="str">
        <f>VLOOKUP(E12,'[1]9-11'!$A$2:$G$115,5,FALSE)</f>
        <v>Кузнецова Екатерина Александровна</v>
      </c>
      <c r="C12" s="90" t="str">
        <f>VLOOKUP(E12,'[1]9-11'!$A$2:$G$115,7,FALSE)</f>
        <v>МБОУ "Гимназия №17"</v>
      </c>
      <c r="D12" s="106">
        <f>VLOOKUP(E12,'[1]9-11'!$A$2:$G$115,6,FALSE)</f>
        <v>10</v>
      </c>
      <c r="E12" s="63" t="s">
        <v>154</v>
      </c>
      <c r="F12" s="24">
        <v>2</v>
      </c>
      <c r="G12" s="25">
        <v>2</v>
      </c>
      <c r="H12" s="25">
        <v>2</v>
      </c>
      <c r="I12" s="25">
        <v>1</v>
      </c>
      <c r="J12" s="26">
        <v>1</v>
      </c>
      <c r="K12" s="27">
        <v>4</v>
      </c>
      <c r="L12" s="25">
        <v>1</v>
      </c>
      <c r="M12" s="25">
        <v>5</v>
      </c>
      <c r="N12" s="25">
        <v>2</v>
      </c>
      <c r="O12" s="28">
        <v>3</v>
      </c>
      <c r="P12" s="24">
        <v>145</v>
      </c>
      <c r="Q12" s="25">
        <v>12</v>
      </c>
      <c r="R12" s="25">
        <v>23</v>
      </c>
      <c r="S12" s="25">
        <v>25</v>
      </c>
      <c r="T12" s="28">
        <v>124</v>
      </c>
      <c r="U12" s="59">
        <f t="shared" si="0"/>
        <v>21</v>
      </c>
      <c r="V12" s="70">
        <v>4</v>
      </c>
      <c r="W12" s="69">
        <v>1</v>
      </c>
      <c r="X12" s="69">
        <v>14</v>
      </c>
      <c r="Y12" s="75">
        <v>19</v>
      </c>
      <c r="Z12" s="76">
        <f t="shared" si="1"/>
        <v>38</v>
      </c>
      <c r="AA12" s="76">
        <f t="shared" si="2"/>
        <v>59</v>
      </c>
    </row>
    <row r="13" spans="1:32" hidden="1" x14ac:dyDescent="0.25">
      <c r="A13" s="93">
        <v>11</v>
      </c>
      <c r="B13" s="114" t="str">
        <f>VLOOKUP(E13,'[1]9-11'!$A$2:$G$115,5,FALSE)</f>
        <v>Агеева Диана Юрьевна</v>
      </c>
      <c r="C13" s="90" t="str">
        <f>VLOOKUP(E13,'[1]9-11'!$A$2:$G$115,7,FALSE)</f>
        <v>МАОУ "Лицей №10"</v>
      </c>
      <c r="D13" s="106">
        <f>VLOOKUP(E13,'[1]9-11'!$A$2:$G$115,6,FALSE)</f>
        <v>11</v>
      </c>
      <c r="E13" s="63" t="s">
        <v>165</v>
      </c>
      <c r="F13" s="24">
        <v>1</v>
      </c>
      <c r="G13" s="25">
        <v>2</v>
      </c>
      <c r="H13" s="25">
        <v>2</v>
      </c>
      <c r="I13" s="25">
        <v>2</v>
      </c>
      <c r="J13" s="26">
        <v>1</v>
      </c>
      <c r="K13" s="27">
        <v>4</v>
      </c>
      <c r="L13" s="25">
        <v>1</v>
      </c>
      <c r="M13" s="25">
        <v>5</v>
      </c>
      <c r="N13" s="25">
        <v>2</v>
      </c>
      <c r="O13" s="28">
        <v>5</v>
      </c>
      <c r="P13" s="24">
        <v>24</v>
      </c>
      <c r="Q13" s="25">
        <v>124</v>
      </c>
      <c r="R13" s="25">
        <v>24</v>
      </c>
      <c r="S13" s="25">
        <v>135</v>
      </c>
      <c r="T13" s="28">
        <v>124</v>
      </c>
      <c r="U13" s="59">
        <f t="shared" si="0"/>
        <v>17</v>
      </c>
      <c r="V13" s="70">
        <v>0</v>
      </c>
      <c r="W13" s="69">
        <v>15</v>
      </c>
      <c r="X13" s="69">
        <v>15</v>
      </c>
      <c r="Y13" s="75">
        <v>12</v>
      </c>
      <c r="Z13" s="76">
        <f t="shared" si="1"/>
        <v>42</v>
      </c>
      <c r="AA13" s="76">
        <f t="shared" si="2"/>
        <v>59</v>
      </c>
    </row>
    <row r="14" spans="1:32" hidden="1" x14ac:dyDescent="0.25">
      <c r="A14" s="93">
        <v>12</v>
      </c>
      <c r="B14" s="114" t="str">
        <f>VLOOKUP(E14,'[1]9-11'!$A$2:$G$115,5,FALSE)</f>
        <v>Сушенцев Денис Сергеевич</v>
      </c>
      <c r="C14" s="90" t="str">
        <f>VLOOKUP(E14,'[1]9-11'!$A$2:$G$115,7,FALSE)</f>
        <v>МАОУ "Лицей №10"</v>
      </c>
      <c r="D14" s="106">
        <f>VLOOKUP(E14,'[1]9-11'!$A$2:$G$115,6,FALSE)</f>
        <v>10</v>
      </c>
      <c r="E14" s="63" t="s">
        <v>117</v>
      </c>
      <c r="F14" s="24">
        <v>1</v>
      </c>
      <c r="G14" s="25">
        <v>2</v>
      </c>
      <c r="H14" s="25">
        <v>2</v>
      </c>
      <c r="I14" s="25">
        <v>2</v>
      </c>
      <c r="J14" s="26">
        <v>1</v>
      </c>
      <c r="K14" s="27">
        <v>5</v>
      </c>
      <c r="L14" s="25">
        <v>1</v>
      </c>
      <c r="M14" s="25">
        <v>5</v>
      </c>
      <c r="N14" s="25">
        <v>2</v>
      </c>
      <c r="O14" s="28">
        <v>5</v>
      </c>
      <c r="P14" s="24">
        <v>134</v>
      </c>
      <c r="Q14" s="25">
        <v>12</v>
      </c>
      <c r="R14" s="25">
        <v>1234</v>
      </c>
      <c r="S14" s="25">
        <v>135</v>
      </c>
      <c r="T14" s="28">
        <v>124</v>
      </c>
      <c r="U14" s="59">
        <f t="shared" si="0"/>
        <v>18</v>
      </c>
      <c r="V14" s="70"/>
      <c r="W14" s="69">
        <v>15</v>
      </c>
      <c r="X14" s="69">
        <v>2</v>
      </c>
      <c r="Y14" s="75">
        <v>20</v>
      </c>
      <c r="Z14" s="76">
        <f t="shared" si="1"/>
        <v>37</v>
      </c>
      <c r="AA14" s="76">
        <f t="shared" si="2"/>
        <v>55</v>
      </c>
    </row>
    <row r="15" spans="1:32" hidden="1" x14ac:dyDescent="0.25">
      <c r="A15" s="93">
        <v>13</v>
      </c>
      <c r="B15" s="114" t="str">
        <f>VLOOKUP(E15,'[1]9-11'!$A$2:$G$115,5,FALSE)</f>
        <v>Мосин Роман Васильевич</v>
      </c>
      <c r="C15" s="90" t="str">
        <f>VLOOKUP(E15,'[1]9-11'!$A$2:$G$115,7,FALSE)</f>
        <v>МАОУ "Лицей №10"</v>
      </c>
      <c r="D15" s="106">
        <f>VLOOKUP(E15,'[1]9-11'!$A$2:$G$115,6,FALSE)</f>
        <v>10</v>
      </c>
      <c r="E15" s="63" t="s">
        <v>144</v>
      </c>
      <c r="F15" s="24">
        <v>1</v>
      </c>
      <c r="G15" s="25"/>
      <c r="H15" s="25">
        <v>2</v>
      </c>
      <c r="I15" s="25">
        <v>1</v>
      </c>
      <c r="J15" s="26">
        <v>1</v>
      </c>
      <c r="K15" s="27">
        <v>5</v>
      </c>
      <c r="L15" s="25">
        <v>1</v>
      </c>
      <c r="M15" s="25">
        <v>5</v>
      </c>
      <c r="N15" s="25">
        <v>2</v>
      </c>
      <c r="O15" s="28">
        <v>5</v>
      </c>
      <c r="P15" s="24">
        <v>125</v>
      </c>
      <c r="Q15" s="25">
        <v>12</v>
      </c>
      <c r="R15" s="25">
        <v>2</v>
      </c>
      <c r="S15" s="25">
        <v>24</v>
      </c>
      <c r="T15" s="28">
        <v>124</v>
      </c>
      <c r="U15" s="59">
        <f t="shared" si="0"/>
        <v>21</v>
      </c>
      <c r="V15" s="70">
        <v>6</v>
      </c>
      <c r="W15" s="69">
        <v>12</v>
      </c>
      <c r="X15" s="69">
        <v>15</v>
      </c>
      <c r="Y15" s="75">
        <v>0</v>
      </c>
      <c r="Z15" s="76">
        <f t="shared" si="1"/>
        <v>33</v>
      </c>
      <c r="AA15" s="76">
        <f t="shared" si="2"/>
        <v>54</v>
      </c>
    </row>
    <row r="16" spans="1:32" x14ac:dyDescent="0.25">
      <c r="A16" s="93">
        <v>2</v>
      </c>
      <c r="B16" s="116" t="str">
        <f>VLOOKUP(E16,'[1]9-11'!$A$2:$G$115,5,FALSE)</f>
        <v>Голдобина Ольга Игоревна</v>
      </c>
      <c r="C16" s="90" t="str">
        <f>VLOOKUP(E16,'[1]9-11'!$A$2:$G$115,7,FALSE)</f>
        <v>МАОУ "Лицей №10"</v>
      </c>
      <c r="D16" s="106">
        <f>VLOOKUP(E16,'[1]9-11'!$A$2:$G$115,6,FALSE)</f>
        <v>9</v>
      </c>
      <c r="E16" s="63" t="s">
        <v>102</v>
      </c>
      <c r="F16" s="24">
        <v>1</v>
      </c>
      <c r="G16" s="25">
        <v>2</v>
      </c>
      <c r="H16" s="25">
        <v>2</v>
      </c>
      <c r="I16" s="25">
        <v>2</v>
      </c>
      <c r="J16" s="26">
        <v>1</v>
      </c>
      <c r="K16" s="27">
        <v>4</v>
      </c>
      <c r="L16" s="25">
        <v>1</v>
      </c>
      <c r="M16" s="25">
        <v>5</v>
      </c>
      <c r="N16" s="25">
        <v>2</v>
      </c>
      <c r="O16" s="28">
        <v>5</v>
      </c>
      <c r="P16" s="24">
        <v>1</v>
      </c>
      <c r="Q16" s="25">
        <v>125</v>
      </c>
      <c r="R16" s="25">
        <v>34</v>
      </c>
      <c r="S16" s="25">
        <v>5</v>
      </c>
      <c r="T16" s="28">
        <v>124</v>
      </c>
      <c r="U16" s="59">
        <f t="shared" si="0"/>
        <v>17</v>
      </c>
      <c r="V16" s="70">
        <v>14</v>
      </c>
      <c r="W16" s="69">
        <v>15</v>
      </c>
      <c r="X16" s="69">
        <v>7</v>
      </c>
      <c r="Y16" s="75">
        <v>0</v>
      </c>
      <c r="Z16" s="76">
        <f t="shared" si="1"/>
        <v>36</v>
      </c>
      <c r="AA16" s="76">
        <f t="shared" si="2"/>
        <v>53</v>
      </c>
    </row>
    <row r="17" spans="1:27" x14ac:dyDescent="0.25">
      <c r="A17" s="93">
        <v>3</v>
      </c>
      <c r="B17" s="114" t="str">
        <f>VLOOKUP(E17,'[1]9-11'!$A$2:$G$115,5,FALSE)</f>
        <v>Соснин Юрий Алексеевич</v>
      </c>
      <c r="C17" s="90" t="str">
        <f>VLOOKUP(E17,'[1]9-11'!$A$2:$G$115,7,FALSE)</f>
        <v>МАОУ "СОШ №145"</v>
      </c>
      <c r="D17" s="106">
        <f>VLOOKUP(E17,'[1]9-11'!$A$2:$G$115,6,FALSE)</f>
        <v>9</v>
      </c>
      <c r="E17" s="63" t="s">
        <v>122</v>
      </c>
      <c r="F17" s="24">
        <v>1</v>
      </c>
      <c r="G17" s="25">
        <v>2</v>
      </c>
      <c r="H17" s="25">
        <v>2</v>
      </c>
      <c r="I17" s="25">
        <v>1</v>
      </c>
      <c r="J17" s="26">
        <v>1</v>
      </c>
      <c r="K17" s="27">
        <v>4</v>
      </c>
      <c r="L17" s="25">
        <v>1</v>
      </c>
      <c r="M17" s="25">
        <v>5</v>
      </c>
      <c r="N17" s="25">
        <v>2</v>
      </c>
      <c r="O17" s="28">
        <v>5</v>
      </c>
      <c r="P17" s="24">
        <v>45</v>
      </c>
      <c r="Q17" s="25">
        <v>12</v>
      </c>
      <c r="R17" s="25">
        <v>34</v>
      </c>
      <c r="S17" s="25">
        <v>35</v>
      </c>
      <c r="T17" s="28">
        <v>124</v>
      </c>
      <c r="U17" s="59">
        <f t="shared" si="0"/>
        <v>21</v>
      </c>
      <c r="V17" s="70">
        <v>6</v>
      </c>
      <c r="W17" s="69">
        <v>1</v>
      </c>
      <c r="X17" s="69">
        <v>7</v>
      </c>
      <c r="Y17" s="75">
        <v>16</v>
      </c>
      <c r="Z17" s="76">
        <f t="shared" si="1"/>
        <v>30</v>
      </c>
      <c r="AA17" s="76">
        <f t="shared" si="2"/>
        <v>51</v>
      </c>
    </row>
    <row r="18" spans="1:27" ht="25.5" hidden="1" x14ac:dyDescent="0.25">
      <c r="A18" s="93">
        <v>16</v>
      </c>
      <c r="B18" s="114" t="str">
        <f>VLOOKUP(E18,'[1]9-11'!$A$2:$G$115,5,FALSE)</f>
        <v>Воеводкина Мария Сергеевна</v>
      </c>
      <c r="C18" s="90" t="str">
        <f>VLOOKUP(E18,'[1]9-11'!$A$2:$G$115,7,FALSE)</f>
        <v>МБОУ "Гимназия №17"</v>
      </c>
      <c r="D18" s="106">
        <f>VLOOKUP(E18,'[1]9-11'!$A$2:$G$115,6,FALSE)</f>
        <v>10</v>
      </c>
      <c r="E18" s="63" t="s">
        <v>166</v>
      </c>
      <c r="F18" s="24">
        <v>1</v>
      </c>
      <c r="G18" s="25">
        <v>2</v>
      </c>
      <c r="H18" s="25">
        <v>2</v>
      </c>
      <c r="I18" s="25">
        <v>1</v>
      </c>
      <c r="J18" s="26">
        <v>2</v>
      </c>
      <c r="K18" s="27">
        <v>4</v>
      </c>
      <c r="L18" s="25">
        <v>1</v>
      </c>
      <c r="M18" s="25">
        <v>5</v>
      </c>
      <c r="N18" s="25">
        <v>2</v>
      </c>
      <c r="O18" s="28">
        <v>3</v>
      </c>
      <c r="P18" s="24">
        <v>23</v>
      </c>
      <c r="Q18" s="25">
        <v>12</v>
      </c>
      <c r="R18" s="25">
        <v>24</v>
      </c>
      <c r="S18" s="25">
        <v>235</v>
      </c>
      <c r="T18" s="28">
        <v>1245</v>
      </c>
      <c r="U18" s="59">
        <f t="shared" si="0"/>
        <v>15</v>
      </c>
      <c r="V18" s="70"/>
      <c r="W18" s="69">
        <v>1</v>
      </c>
      <c r="X18" s="69">
        <v>15</v>
      </c>
      <c r="Y18" s="75">
        <v>20</v>
      </c>
      <c r="Z18" s="76">
        <f t="shared" si="1"/>
        <v>36</v>
      </c>
      <c r="AA18" s="76">
        <f t="shared" si="2"/>
        <v>51</v>
      </c>
    </row>
    <row r="19" spans="1:27" hidden="1" x14ac:dyDescent="0.25">
      <c r="A19" s="93">
        <v>17</v>
      </c>
      <c r="B19" s="114" t="str">
        <f>VLOOKUP(E19,'[1]9-11'!$A$2:$G$115,5,FALSE)</f>
        <v>Чазов Валерий Александрович</v>
      </c>
      <c r="C19" s="90" t="str">
        <f>VLOOKUP(E19,'[1]9-11'!$A$2:$G$115,7,FALSE)</f>
        <v>МАОУ "СОШ №145"</v>
      </c>
      <c r="D19" s="106">
        <f>VLOOKUP(E19,'[1]9-11'!$A$2:$G$115,6,FALSE)</f>
        <v>11</v>
      </c>
      <c r="E19" s="63" t="s">
        <v>129</v>
      </c>
      <c r="F19" s="24">
        <v>1</v>
      </c>
      <c r="G19" s="25">
        <v>2</v>
      </c>
      <c r="H19" s="25">
        <v>2</v>
      </c>
      <c r="I19" s="25">
        <v>1</v>
      </c>
      <c r="J19" s="26">
        <v>1</v>
      </c>
      <c r="K19" s="27">
        <v>5</v>
      </c>
      <c r="L19" s="25">
        <v>1</v>
      </c>
      <c r="M19" s="25">
        <v>5</v>
      </c>
      <c r="N19" s="25">
        <v>2</v>
      </c>
      <c r="O19" s="28">
        <v>1</v>
      </c>
      <c r="P19" s="24">
        <v>245</v>
      </c>
      <c r="Q19" s="25">
        <v>124</v>
      </c>
      <c r="R19" s="25">
        <v>1345</v>
      </c>
      <c r="S19" s="25">
        <v>25</v>
      </c>
      <c r="T19" s="28">
        <v>145</v>
      </c>
      <c r="U19" s="59">
        <f t="shared" si="0"/>
        <v>14</v>
      </c>
      <c r="V19" s="70">
        <v>14</v>
      </c>
      <c r="W19" s="69">
        <v>3</v>
      </c>
      <c r="X19" s="69"/>
      <c r="Y19" s="75">
        <v>20</v>
      </c>
      <c r="Z19" s="76">
        <f t="shared" si="1"/>
        <v>37</v>
      </c>
      <c r="AA19" s="76">
        <f t="shared" si="2"/>
        <v>51</v>
      </c>
    </row>
    <row r="20" spans="1:27" hidden="1" x14ac:dyDescent="0.25">
      <c r="A20" s="93">
        <v>18</v>
      </c>
      <c r="B20" s="114" t="str">
        <f>VLOOKUP(E20,'[1]9-11'!$A$2:$G$115,5,FALSE)</f>
        <v>Мурзакаева Олеся Олеговна</v>
      </c>
      <c r="C20" s="90" t="str">
        <f>VLOOKUP(E20,'[1]9-11'!$A$2:$G$115,7,FALSE)</f>
        <v>МАОУ "Лицей №4"</v>
      </c>
      <c r="D20" s="106">
        <f>VLOOKUP(E20,'[1]9-11'!$A$2:$G$115,6,FALSE)</f>
        <v>11</v>
      </c>
      <c r="E20" s="63" t="s">
        <v>148</v>
      </c>
      <c r="F20" s="24">
        <v>2</v>
      </c>
      <c r="G20" s="25">
        <v>2</v>
      </c>
      <c r="H20" s="25">
        <v>2</v>
      </c>
      <c r="I20" s="25">
        <v>1</v>
      </c>
      <c r="J20" s="26">
        <v>2</v>
      </c>
      <c r="K20" s="27">
        <v>4</v>
      </c>
      <c r="L20" s="25">
        <v>1</v>
      </c>
      <c r="M20" s="25">
        <v>5</v>
      </c>
      <c r="N20" s="25">
        <v>3</v>
      </c>
      <c r="O20" s="28">
        <v>1</v>
      </c>
      <c r="P20" s="24">
        <v>125</v>
      </c>
      <c r="Q20" s="25">
        <v>15</v>
      </c>
      <c r="R20" s="25">
        <v>134</v>
      </c>
      <c r="S20" s="25">
        <v>25</v>
      </c>
      <c r="T20" s="28">
        <v>14</v>
      </c>
      <c r="U20" s="59">
        <f t="shared" si="0"/>
        <v>15</v>
      </c>
      <c r="V20" s="70">
        <v>0</v>
      </c>
      <c r="W20" s="69">
        <v>2</v>
      </c>
      <c r="X20" s="69">
        <v>13</v>
      </c>
      <c r="Y20" s="75">
        <v>20</v>
      </c>
      <c r="Z20" s="76">
        <f t="shared" si="1"/>
        <v>35</v>
      </c>
      <c r="AA20" s="76">
        <f t="shared" si="2"/>
        <v>50</v>
      </c>
    </row>
    <row r="21" spans="1:27" hidden="1" x14ac:dyDescent="0.25">
      <c r="A21" s="93">
        <v>4</v>
      </c>
      <c r="B21" s="114" t="str">
        <f>VLOOKUP(E21,'[1]9-11'!$A$2:$G$115,5,FALSE)</f>
        <v>Васильев Александр Владимирович</v>
      </c>
      <c r="C21" s="90" t="str">
        <f>VLOOKUP(E21,'[1]9-11'!$A$2:$G$115,7,FALSE)</f>
        <v>МАОУ "СОШ №145"</v>
      </c>
      <c r="D21" s="106">
        <v>11</v>
      </c>
      <c r="E21" s="63" t="s">
        <v>164</v>
      </c>
      <c r="F21" s="24">
        <v>1</v>
      </c>
      <c r="G21" s="25">
        <v>2</v>
      </c>
      <c r="H21" s="25">
        <v>2</v>
      </c>
      <c r="I21" s="25">
        <v>1</v>
      </c>
      <c r="J21" s="26">
        <v>1</v>
      </c>
      <c r="K21" s="27">
        <v>4</v>
      </c>
      <c r="L21" s="25">
        <v>1</v>
      </c>
      <c r="M21" s="25">
        <v>5</v>
      </c>
      <c r="N21" s="25">
        <v>2</v>
      </c>
      <c r="O21" s="28">
        <v>5</v>
      </c>
      <c r="P21" s="24">
        <v>1245</v>
      </c>
      <c r="Q21" s="25">
        <v>12</v>
      </c>
      <c r="R21" s="25">
        <v>12345</v>
      </c>
      <c r="S21" s="25">
        <v>235</v>
      </c>
      <c r="T21" s="28">
        <v>124</v>
      </c>
      <c r="U21" s="59">
        <f t="shared" si="0"/>
        <v>21</v>
      </c>
      <c r="V21" s="70"/>
      <c r="W21" s="69">
        <v>13</v>
      </c>
      <c r="X21" s="69">
        <v>13</v>
      </c>
      <c r="Y21" s="75"/>
      <c r="Z21" s="76">
        <f t="shared" si="1"/>
        <v>26</v>
      </c>
      <c r="AA21" s="76">
        <f t="shared" si="2"/>
        <v>47</v>
      </c>
    </row>
    <row r="22" spans="1:27" x14ac:dyDescent="0.25">
      <c r="A22" s="93">
        <v>4</v>
      </c>
      <c r="B22" s="114" t="str">
        <f>VLOOKUP(E22,'[1]9-11'!$A$2:$G$115,5,FALSE)</f>
        <v>Масленников Владислав Михайлович</v>
      </c>
      <c r="C22" s="90" t="str">
        <f>VLOOKUP(E22,'[1]9-11'!$A$2:$G$115,7,FALSE)</f>
        <v>МАОУ "Лицей №10"</v>
      </c>
      <c r="D22" s="106">
        <f>VLOOKUP(E22,'[1]9-11'!$A$2:$G$115,6,FALSE)</f>
        <v>9</v>
      </c>
      <c r="E22" s="63" t="s">
        <v>159</v>
      </c>
      <c r="F22" s="24">
        <v>2</v>
      </c>
      <c r="G22" s="25">
        <v>1</v>
      </c>
      <c r="H22" s="25">
        <v>2</v>
      </c>
      <c r="I22" s="25">
        <v>2</v>
      </c>
      <c r="J22" s="26">
        <v>1</v>
      </c>
      <c r="K22" s="27">
        <v>5</v>
      </c>
      <c r="L22" s="25">
        <v>1</v>
      </c>
      <c r="M22" s="25">
        <v>5</v>
      </c>
      <c r="N22" s="25">
        <v>2</v>
      </c>
      <c r="O22" s="28">
        <v>3</v>
      </c>
      <c r="P22" s="24">
        <v>14</v>
      </c>
      <c r="Q22" s="25">
        <v>145</v>
      </c>
      <c r="R22" s="25">
        <v>24</v>
      </c>
      <c r="S22" s="25">
        <v>25</v>
      </c>
      <c r="T22" s="28">
        <v>124</v>
      </c>
      <c r="U22" s="59">
        <f t="shared" si="0"/>
        <v>14</v>
      </c>
      <c r="V22" s="70">
        <v>3</v>
      </c>
      <c r="W22" s="69">
        <v>15</v>
      </c>
      <c r="X22" s="69">
        <v>14</v>
      </c>
      <c r="Y22" s="75">
        <v>0</v>
      </c>
      <c r="Z22" s="76">
        <f t="shared" si="1"/>
        <v>32</v>
      </c>
      <c r="AA22" s="76">
        <f t="shared" si="2"/>
        <v>46</v>
      </c>
    </row>
    <row r="23" spans="1:27" hidden="1" x14ac:dyDescent="0.25">
      <c r="A23" s="93">
        <v>21</v>
      </c>
      <c r="B23" s="114" t="str">
        <f>VLOOKUP(E23,'[1]9-11'!$A$2:$G$115,5,FALSE)</f>
        <v>Клейн Мария Алексеевна</v>
      </c>
      <c r="C23" s="90" t="str">
        <f>VLOOKUP(E23,'[1]9-11'!$A$2:$G$115,7,FALSE)</f>
        <v>МАОУ "Лицей №10"</v>
      </c>
      <c r="D23" s="106">
        <f>VLOOKUP(E23,'[1]9-11'!$A$2:$G$115,6,FALSE)</f>
        <v>11</v>
      </c>
      <c r="E23" s="63" t="s">
        <v>146</v>
      </c>
      <c r="F23" s="24">
        <v>1</v>
      </c>
      <c r="G23" s="25">
        <v>2</v>
      </c>
      <c r="H23" s="25">
        <v>2</v>
      </c>
      <c r="I23" s="25">
        <v>1</v>
      </c>
      <c r="J23" s="26">
        <v>1</v>
      </c>
      <c r="K23" s="27">
        <v>4</v>
      </c>
      <c r="L23" s="25">
        <v>1</v>
      </c>
      <c r="M23" s="25">
        <v>5</v>
      </c>
      <c r="N23" s="25">
        <v>2</v>
      </c>
      <c r="O23" s="28">
        <v>2</v>
      </c>
      <c r="P23" s="24">
        <v>34</v>
      </c>
      <c r="Q23" s="25">
        <v>123</v>
      </c>
      <c r="R23" s="25">
        <v>234</v>
      </c>
      <c r="S23" s="25">
        <v>145</v>
      </c>
      <c r="T23" s="28">
        <v>124</v>
      </c>
      <c r="U23" s="59">
        <f t="shared" si="0"/>
        <v>16</v>
      </c>
      <c r="V23" s="70">
        <v>14</v>
      </c>
      <c r="W23" s="69">
        <v>1</v>
      </c>
      <c r="X23" s="69">
        <v>15</v>
      </c>
      <c r="Y23" s="75">
        <v>0</v>
      </c>
      <c r="Z23" s="76">
        <f t="shared" si="1"/>
        <v>30</v>
      </c>
      <c r="AA23" s="76">
        <f t="shared" si="2"/>
        <v>46</v>
      </c>
    </row>
    <row r="24" spans="1:27" ht="25.5" hidden="1" x14ac:dyDescent="0.25">
      <c r="A24" s="93">
        <v>22</v>
      </c>
      <c r="B24" s="114" t="str">
        <f>VLOOKUP(E24,'[1]9-11'!$A$2:$G$115,5,FALSE)</f>
        <v>Жданов Вадим Борисович</v>
      </c>
      <c r="C24" s="90" t="str">
        <f>VLOOKUP(E24,'[1]9-11'!$A$2:$G$115,7,FALSE)</f>
        <v>МБОУ "Гимназия №17"</v>
      </c>
      <c r="D24" s="106">
        <f>VLOOKUP(E24,'[1]9-11'!$A$2:$G$115,6,FALSE)</f>
        <v>10</v>
      </c>
      <c r="E24" s="63" t="s">
        <v>108</v>
      </c>
      <c r="F24" s="24">
        <v>2</v>
      </c>
      <c r="G24" s="25">
        <v>1</v>
      </c>
      <c r="H24" s="25">
        <v>2</v>
      </c>
      <c r="I24" s="25">
        <v>1</v>
      </c>
      <c r="J24" s="26">
        <v>1</v>
      </c>
      <c r="K24" s="27">
        <v>4</v>
      </c>
      <c r="L24" s="25">
        <v>1</v>
      </c>
      <c r="M24" s="25">
        <v>2</v>
      </c>
      <c r="N24" s="25">
        <v>2</v>
      </c>
      <c r="O24" s="28">
        <v>5</v>
      </c>
      <c r="P24" s="24">
        <v>15</v>
      </c>
      <c r="Q24" s="25">
        <v>12</v>
      </c>
      <c r="R24" s="25">
        <v>35</v>
      </c>
      <c r="S24" s="25">
        <v>45</v>
      </c>
      <c r="T24" s="28">
        <v>1245</v>
      </c>
      <c r="U24" s="59">
        <f t="shared" si="0"/>
        <v>14</v>
      </c>
      <c r="V24" s="70">
        <v>0</v>
      </c>
      <c r="W24" s="69">
        <v>1</v>
      </c>
      <c r="X24" s="69">
        <v>15</v>
      </c>
      <c r="Y24" s="75">
        <v>15</v>
      </c>
      <c r="Z24" s="76">
        <f t="shared" si="1"/>
        <v>31</v>
      </c>
      <c r="AA24" s="76">
        <f t="shared" si="2"/>
        <v>45</v>
      </c>
    </row>
    <row r="25" spans="1:27" ht="25.5" x14ac:dyDescent="0.25">
      <c r="A25" s="93">
        <v>5</v>
      </c>
      <c r="B25" s="114" t="str">
        <f>VLOOKUP(E25,'[1]9-11'!$A$2:$G$115,5,FALSE)</f>
        <v>Щипицын Артем Алексеевич</v>
      </c>
      <c r="C25" s="90" t="str">
        <f>VLOOKUP(E25,'[1]9-11'!$A$2:$G$115,7,FALSE)</f>
        <v>МБОУ "Гимназия №17"</v>
      </c>
      <c r="D25" s="106">
        <f>VLOOKUP(E25,'[1]9-11'!$A$2:$G$115,6,FALSE)</f>
        <v>9</v>
      </c>
      <c r="E25" s="63" t="s">
        <v>96</v>
      </c>
      <c r="F25" s="24">
        <v>1</v>
      </c>
      <c r="G25" s="25">
        <v>2</v>
      </c>
      <c r="H25" s="25">
        <v>2</v>
      </c>
      <c r="I25" s="25">
        <v>1</v>
      </c>
      <c r="J25" s="26">
        <v>1</v>
      </c>
      <c r="K25" s="27">
        <v>4</v>
      </c>
      <c r="L25" s="25">
        <v>1</v>
      </c>
      <c r="M25" s="25">
        <v>4</v>
      </c>
      <c r="N25" s="25">
        <v>2</v>
      </c>
      <c r="O25" s="28">
        <v>4</v>
      </c>
      <c r="P25" s="24">
        <v>124</v>
      </c>
      <c r="Q25" s="25">
        <v>12</v>
      </c>
      <c r="R25" s="25">
        <v>234</v>
      </c>
      <c r="S25" s="25">
        <v>125</v>
      </c>
      <c r="T25" s="28">
        <v>145</v>
      </c>
      <c r="U25" s="59">
        <f t="shared" si="0"/>
        <v>14</v>
      </c>
      <c r="V25" s="70"/>
      <c r="W25" s="69">
        <v>12</v>
      </c>
      <c r="X25" s="69"/>
      <c r="Y25" s="75">
        <v>19</v>
      </c>
      <c r="Z25" s="76">
        <f t="shared" si="1"/>
        <v>31</v>
      </c>
      <c r="AA25" s="76">
        <f t="shared" si="2"/>
        <v>45</v>
      </c>
    </row>
    <row r="26" spans="1:27" x14ac:dyDescent="0.25">
      <c r="A26" s="93">
        <v>6</v>
      </c>
      <c r="B26" s="114" t="str">
        <f>VLOOKUP(E26,'[1]9-11'!$A$2:$G$115,5,FALSE)</f>
        <v>Илларионов Алексей Эдуардович</v>
      </c>
      <c r="C26" s="90" t="str">
        <f>VLOOKUP(E26,'[1]9-11'!$A$2:$G$115,7,FALSE)</f>
        <v>МАОУ "Лицей №10"</v>
      </c>
      <c r="D26" s="106">
        <f>VLOOKUP(E26,'[1]9-11'!$A$2:$G$115,6,FALSE)</f>
        <v>9</v>
      </c>
      <c r="E26" s="63" t="s">
        <v>136</v>
      </c>
      <c r="F26" s="24">
        <v>1</v>
      </c>
      <c r="G26" s="25">
        <v>1</v>
      </c>
      <c r="H26" s="25">
        <v>1</v>
      </c>
      <c r="I26" s="25">
        <v>2</v>
      </c>
      <c r="J26" s="26">
        <v>1</v>
      </c>
      <c r="K26" s="27">
        <v>5</v>
      </c>
      <c r="L26" s="25">
        <v>1</v>
      </c>
      <c r="M26" s="25">
        <v>5</v>
      </c>
      <c r="N26" s="25">
        <v>3</v>
      </c>
      <c r="O26" s="28">
        <v>5</v>
      </c>
      <c r="P26" s="24">
        <v>2</v>
      </c>
      <c r="Q26" s="25">
        <v>12</v>
      </c>
      <c r="R26" s="25">
        <v>1</v>
      </c>
      <c r="S26" s="25">
        <v>3</v>
      </c>
      <c r="T26" s="28">
        <v>145</v>
      </c>
      <c r="U26" s="59">
        <f t="shared" si="0"/>
        <v>11</v>
      </c>
      <c r="V26" s="70">
        <v>0</v>
      </c>
      <c r="W26" s="69">
        <v>0</v>
      </c>
      <c r="X26" s="69">
        <v>14.5</v>
      </c>
      <c r="Y26" s="75">
        <v>18</v>
      </c>
      <c r="Z26" s="76">
        <f t="shared" si="1"/>
        <v>32.5</v>
      </c>
      <c r="AA26" s="76">
        <f t="shared" si="2"/>
        <v>43.5</v>
      </c>
    </row>
    <row r="27" spans="1:27" ht="25.5" hidden="1" x14ac:dyDescent="0.25">
      <c r="A27" s="93">
        <v>25</v>
      </c>
      <c r="B27" s="114" t="str">
        <f>VLOOKUP(E27,'[1]9-11'!$A$2:$G$115,5,FALSE)</f>
        <v>Блюм Вадим Игоревич</v>
      </c>
      <c r="C27" s="90" t="str">
        <f>VLOOKUP(E27,'[1]9-11'!$A$2:$G$115,7,FALSE)</f>
        <v>МБОУ "Гимназия №17"</v>
      </c>
      <c r="D27" s="106">
        <f>VLOOKUP(E27,'[1]9-11'!$A$2:$G$115,6,FALSE)</f>
        <v>10</v>
      </c>
      <c r="E27" s="63" t="s">
        <v>104</v>
      </c>
      <c r="F27" s="24">
        <v>2</v>
      </c>
      <c r="G27" s="25">
        <v>2</v>
      </c>
      <c r="H27" s="25">
        <v>2</v>
      </c>
      <c r="I27" s="25">
        <v>2</v>
      </c>
      <c r="J27" s="26">
        <v>1</v>
      </c>
      <c r="K27" s="27">
        <v>4</v>
      </c>
      <c r="L27" s="25">
        <v>1</v>
      </c>
      <c r="M27" s="25">
        <v>5</v>
      </c>
      <c r="N27" s="25">
        <v>2</v>
      </c>
      <c r="O27" s="28">
        <v>2</v>
      </c>
      <c r="P27" s="24">
        <v>145</v>
      </c>
      <c r="Q27" s="25">
        <v>124</v>
      </c>
      <c r="R27" s="25">
        <v>2</v>
      </c>
      <c r="S27" s="25">
        <v>23</v>
      </c>
      <c r="T27" s="28">
        <v>145</v>
      </c>
      <c r="U27" s="59">
        <f t="shared" si="0"/>
        <v>11</v>
      </c>
      <c r="V27" s="70"/>
      <c r="W27" s="69">
        <v>14</v>
      </c>
      <c r="X27" s="69">
        <v>15</v>
      </c>
      <c r="Y27" s="75">
        <v>1</v>
      </c>
      <c r="Z27" s="76">
        <f t="shared" si="1"/>
        <v>30</v>
      </c>
      <c r="AA27" s="76">
        <f t="shared" si="2"/>
        <v>41</v>
      </c>
    </row>
    <row r="28" spans="1:27" ht="25.5" hidden="1" x14ac:dyDescent="0.25">
      <c r="A28" s="93">
        <v>26</v>
      </c>
      <c r="B28" s="114" t="str">
        <f>VLOOKUP(E28,'[1]9-11'!$A$2:$G$115,5,FALSE)</f>
        <v>Симонова Дарья Романовна</v>
      </c>
      <c r="C28" s="90" t="str">
        <f>VLOOKUP(E28,'[1]9-11'!$A$2:$G$115,7,FALSE)</f>
        <v>МБОУ "Гимназия №17"</v>
      </c>
      <c r="D28" s="106">
        <f>VLOOKUP(E28,'[1]9-11'!$A$2:$G$115,6,FALSE)</f>
        <v>10</v>
      </c>
      <c r="E28" s="63" t="s">
        <v>128</v>
      </c>
      <c r="F28" s="24">
        <v>1</v>
      </c>
      <c r="G28" s="25">
        <v>1</v>
      </c>
      <c r="H28" s="25">
        <v>2</v>
      </c>
      <c r="I28" s="25">
        <v>1</v>
      </c>
      <c r="J28" s="26">
        <v>1</v>
      </c>
      <c r="K28" s="27">
        <v>5</v>
      </c>
      <c r="L28" s="25">
        <v>1</v>
      </c>
      <c r="M28" s="25">
        <v>5</v>
      </c>
      <c r="N28" s="25">
        <v>2</v>
      </c>
      <c r="O28" s="28">
        <v>1</v>
      </c>
      <c r="P28" s="24">
        <v>25</v>
      </c>
      <c r="Q28" s="25">
        <v>12</v>
      </c>
      <c r="R28" s="25">
        <v>135</v>
      </c>
      <c r="S28" s="25">
        <v>3</v>
      </c>
      <c r="T28" s="28">
        <v>124</v>
      </c>
      <c r="U28" s="59">
        <f t="shared" si="0"/>
        <v>16</v>
      </c>
      <c r="V28" s="70">
        <v>4</v>
      </c>
      <c r="W28" s="69">
        <v>0</v>
      </c>
      <c r="X28" s="69">
        <v>12</v>
      </c>
      <c r="Y28" s="75">
        <v>8</v>
      </c>
      <c r="Z28" s="76">
        <f t="shared" si="1"/>
        <v>24</v>
      </c>
      <c r="AA28" s="76">
        <f t="shared" si="2"/>
        <v>40</v>
      </c>
    </row>
    <row r="29" spans="1:27" x14ac:dyDescent="0.25">
      <c r="A29" s="93">
        <v>7</v>
      </c>
      <c r="B29" s="114" t="str">
        <f>VLOOKUP(E29,'[1]9-11'!$A$2:$G$115,5,FALSE)</f>
        <v>Киреев Роман Станиславович</v>
      </c>
      <c r="C29" s="90" t="str">
        <f>VLOOKUP(E29,'[1]9-11'!$A$2:$G$115,7,FALSE)</f>
        <v>МАОУ "Гимназия №2"</v>
      </c>
      <c r="D29" s="106">
        <f>VLOOKUP(E29,'[1]9-11'!$A$2:$G$115,6,FALSE)</f>
        <v>9</v>
      </c>
      <c r="E29" s="63" t="s">
        <v>138</v>
      </c>
      <c r="F29" s="24">
        <v>1</v>
      </c>
      <c r="G29" s="25">
        <v>2</v>
      </c>
      <c r="H29" s="25">
        <v>2</v>
      </c>
      <c r="I29" s="25">
        <v>1</v>
      </c>
      <c r="J29" s="26">
        <v>1</v>
      </c>
      <c r="K29" s="27">
        <v>4</v>
      </c>
      <c r="L29" s="25">
        <v>1</v>
      </c>
      <c r="M29" s="25">
        <v>5</v>
      </c>
      <c r="N29" s="25">
        <v>2</v>
      </c>
      <c r="O29" s="28">
        <v>2</v>
      </c>
      <c r="P29" s="24">
        <v>15</v>
      </c>
      <c r="Q29" s="25">
        <v>12</v>
      </c>
      <c r="R29" s="25">
        <v>23</v>
      </c>
      <c r="S29" s="25">
        <v>25</v>
      </c>
      <c r="T29" s="28">
        <v>124</v>
      </c>
      <c r="U29" s="59">
        <f t="shared" si="0"/>
        <v>22</v>
      </c>
      <c r="V29" s="70">
        <v>0</v>
      </c>
      <c r="W29" s="69">
        <v>1</v>
      </c>
      <c r="X29" s="69">
        <v>15</v>
      </c>
      <c r="Y29" s="75">
        <v>0</v>
      </c>
      <c r="Z29" s="76">
        <f t="shared" si="1"/>
        <v>16</v>
      </c>
      <c r="AA29" s="76">
        <f t="shared" si="2"/>
        <v>38</v>
      </c>
    </row>
    <row r="30" spans="1:27" hidden="1" x14ac:dyDescent="0.25">
      <c r="A30" s="93">
        <v>28</v>
      </c>
      <c r="B30" s="78" t="str">
        <f>VLOOKUP(E30,'[1]9-11'!$A$2:$G$115,5,FALSE)</f>
        <v>Овсейчук Алёна Сергеевна</v>
      </c>
      <c r="C30" s="90" t="str">
        <f>VLOOKUP(E30,'[1]9-11'!$A$2:$G$115,7,FALSE)</f>
        <v>МАОУ "Лицей №4"</v>
      </c>
      <c r="D30" s="106">
        <f>VLOOKUP(E30,'[1]9-11'!$A$2:$G$115,6,FALSE)</f>
        <v>11</v>
      </c>
      <c r="E30" s="63" t="s">
        <v>143</v>
      </c>
      <c r="F30" s="24">
        <v>2</v>
      </c>
      <c r="G30" s="25">
        <v>1</v>
      </c>
      <c r="H30" s="25">
        <v>2</v>
      </c>
      <c r="I30" s="25">
        <v>2</v>
      </c>
      <c r="J30" s="26">
        <v>1</v>
      </c>
      <c r="K30" s="27">
        <v>5</v>
      </c>
      <c r="L30" s="25">
        <v>1</v>
      </c>
      <c r="M30" s="25">
        <v>2</v>
      </c>
      <c r="N30" s="25">
        <v>2</v>
      </c>
      <c r="O30" s="28">
        <v>4</v>
      </c>
      <c r="P30" s="24">
        <v>15</v>
      </c>
      <c r="Q30" s="25">
        <v>12</v>
      </c>
      <c r="R30" s="25">
        <v>23</v>
      </c>
      <c r="S30" s="25">
        <v>3</v>
      </c>
      <c r="T30" s="28">
        <v>124</v>
      </c>
      <c r="U30" s="59">
        <f t="shared" si="0"/>
        <v>12</v>
      </c>
      <c r="V30" s="70">
        <v>0</v>
      </c>
      <c r="W30" s="69">
        <v>1</v>
      </c>
      <c r="X30" s="69">
        <v>3</v>
      </c>
      <c r="Y30" s="75">
        <v>20</v>
      </c>
      <c r="Z30" s="76">
        <f t="shared" si="1"/>
        <v>24</v>
      </c>
      <c r="AA30" s="76">
        <f t="shared" si="2"/>
        <v>36</v>
      </c>
    </row>
    <row r="31" spans="1:27" hidden="1" x14ac:dyDescent="0.25">
      <c r="A31" s="93">
        <v>29</v>
      </c>
      <c r="B31" s="78" t="str">
        <f>VLOOKUP(E31,'[1]9-11'!$A$2:$G$115,5,FALSE)</f>
        <v>Рзаева Адила Будаговна</v>
      </c>
      <c r="C31" s="90" t="str">
        <f>VLOOKUP(E31,'[1]9-11'!$A$2:$G$115,7,FALSE)</f>
        <v>МАОУ "Лицей №10"</v>
      </c>
      <c r="D31" s="106">
        <f>VLOOKUP(E31,'[1]9-11'!$A$2:$G$115,6,FALSE)</f>
        <v>11</v>
      </c>
      <c r="E31" s="63" t="s">
        <v>141</v>
      </c>
      <c r="F31" s="24">
        <v>1</v>
      </c>
      <c r="G31" s="25">
        <v>2</v>
      </c>
      <c r="H31" s="25">
        <v>2</v>
      </c>
      <c r="I31" s="25">
        <v>2</v>
      </c>
      <c r="J31" s="26">
        <v>1</v>
      </c>
      <c r="K31" s="27">
        <v>4</v>
      </c>
      <c r="L31" s="25">
        <v>1</v>
      </c>
      <c r="M31" s="25">
        <v>5</v>
      </c>
      <c r="N31" s="25">
        <v>1</v>
      </c>
      <c r="O31" s="28">
        <v>2</v>
      </c>
      <c r="P31" s="24">
        <v>134</v>
      </c>
      <c r="Q31" s="25">
        <v>12</v>
      </c>
      <c r="R31" s="25">
        <v>135</v>
      </c>
      <c r="S31" s="25">
        <v>12</v>
      </c>
      <c r="T31" s="28">
        <v>24</v>
      </c>
      <c r="U31" s="59">
        <f t="shared" si="0"/>
        <v>13</v>
      </c>
      <c r="V31" s="70"/>
      <c r="W31" s="69">
        <v>2</v>
      </c>
      <c r="X31" s="69"/>
      <c r="Y31" s="75">
        <v>20</v>
      </c>
      <c r="Z31" s="76">
        <f t="shared" si="1"/>
        <v>22</v>
      </c>
      <c r="AA31" s="76">
        <f t="shared" si="2"/>
        <v>35</v>
      </c>
    </row>
    <row r="32" spans="1:27" ht="25.5" x14ac:dyDescent="0.25">
      <c r="A32" s="93">
        <v>8</v>
      </c>
      <c r="B32" s="114" t="str">
        <f>VLOOKUP(E32,'[1]9-11'!$A$2:$G$115,5,FALSE)</f>
        <v>Сырых Дарья Александровна</v>
      </c>
      <c r="C32" s="90" t="str">
        <f>VLOOKUP(E32,'[1]9-11'!$A$2:$G$115,7,FALSE)</f>
        <v>МБОУ "Гимназия №17"</v>
      </c>
      <c r="D32" s="106">
        <f>VLOOKUP(E32,'[1]9-11'!$A$2:$G$115,6,FALSE)</f>
        <v>9</v>
      </c>
      <c r="E32" s="63" t="s">
        <v>126</v>
      </c>
      <c r="F32" s="24">
        <v>1</v>
      </c>
      <c r="G32" s="25">
        <v>2</v>
      </c>
      <c r="H32" s="25">
        <v>2</v>
      </c>
      <c r="I32" s="25">
        <v>1</v>
      </c>
      <c r="J32" s="26">
        <v>1</v>
      </c>
      <c r="K32" s="27">
        <v>4</v>
      </c>
      <c r="L32" s="25">
        <v>1</v>
      </c>
      <c r="M32" s="25">
        <v>2</v>
      </c>
      <c r="N32" s="25">
        <v>2</v>
      </c>
      <c r="O32" s="28">
        <v>3</v>
      </c>
      <c r="P32" s="24">
        <v>145</v>
      </c>
      <c r="Q32" s="25">
        <v>125</v>
      </c>
      <c r="R32" s="25">
        <v>23</v>
      </c>
      <c r="S32" s="25">
        <v>125</v>
      </c>
      <c r="T32" s="28">
        <v>14</v>
      </c>
      <c r="U32" s="59">
        <f t="shared" si="0"/>
        <v>11</v>
      </c>
      <c r="V32" s="70"/>
      <c r="W32" s="69">
        <v>1</v>
      </c>
      <c r="X32" s="69">
        <v>0</v>
      </c>
      <c r="Y32" s="75">
        <v>20</v>
      </c>
      <c r="Z32" s="76">
        <f t="shared" si="1"/>
        <v>21</v>
      </c>
      <c r="AA32" s="76">
        <f t="shared" si="2"/>
        <v>32</v>
      </c>
    </row>
    <row r="33" spans="1:27" hidden="1" x14ac:dyDescent="0.25">
      <c r="A33" s="93">
        <v>31</v>
      </c>
      <c r="B33" s="78" t="str">
        <f>VLOOKUP(E33,'[1]9-11'!$A$2:$G$115,5,FALSE)</f>
        <v>Щетников Тимофей Дмитриевич</v>
      </c>
      <c r="C33" s="90" t="str">
        <f>VLOOKUP(E33,'[1]9-11'!$A$2:$G$115,7,FALSE)</f>
        <v>МАОУ "Лицей №10"</v>
      </c>
      <c r="D33" s="106">
        <f>VLOOKUP(E33,'[1]9-11'!$A$2:$G$115,6,FALSE)</f>
        <v>11</v>
      </c>
      <c r="E33" s="63" t="s">
        <v>150</v>
      </c>
      <c r="F33" s="24">
        <v>1</v>
      </c>
      <c r="G33" s="25">
        <v>2</v>
      </c>
      <c r="H33" s="25">
        <v>2</v>
      </c>
      <c r="I33" s="25">
        <v>2</v>
      </c>
      <c r="J33" s="26">
        <v>1</v>
      </c>
      <c r="K33" s="27">
        <v>4</v>
      </c>
      <c r="L33" s="25">
        <v>1</v>
      </c>
      <c r="M33" s="25">
        <v>5</v>
      </c>
      <c r="N33" s="25">
        <v>2</v>
      </c>
      <c r="O33" s="28">
        <v>1</v>
      </c>
      <c r="P33" s="24">
        <v>245</v>
      </c>
      <c r="Q33" s="25">
        <v>12</v>
      </c>
      <c r="R33" s="25">
        <v>24</v>
      </c>
      <c r="S33" s="25">
        <v>35</v>
      </c>
      <c r="T33" s="28">
        <v>124</v>
      </c>
      <c r="U33" s="59">
        <f t="shared" si="0"/>
        <v>18</v>
      </c>
      <c r="V33" s="70"/>
      <c r="W33" s="69">
        <v>13</v>
      </c>
      <c r="X33" s="69"/>
      <c r="Y33" s="75"/>
      <c r="Z33" s="76">
        <f t="shared" si="1"/>
        <v>13</v>
      </c>
      <c r="AA33" s="76">
        <f t="shared" si="2"/>
        <v>31</v>
      </c>
    </row>
    <row r="34" spans="1:27" hidden="1" x14ac:dyDescent="0.25">
      <c r="A34" s="93">
        <v>32</v>
      </c>
      <c r="B34" s="78" t="str">
        <f>VLOOKUP(E34,'[1]9-11'!$A$2:$G$115,5,FALSE)</f>
        <v>Масальцева Анна Владимировна</v>
      </c>
      <c r="C34" s="90" t="str">
        <f>VLOOKUP(E34,'[1]9-11'!$A$2:$G$115,7,FALSE)</f>
        <v>МАОУ "СОШ №9"</v>
      </c>
      <c r="D34" s="106">
        <f>VLOOKUP(E34,'[1]9-11'!$A$2:$G$115,6,FALSE)</f>
        <v>10</v>
      </c>
      <c r="E34" s="63" t="s">
        <v>160</v>
      </c>
      <c r="F34" s="24">
        <v>1</v>
      </c>
      <c r="G34" s="25">
        <v>2</v>
      </c>
      <c r="H34" s="25">
        <v>2</v>
      </c>
      <c r="I34" s="25">
        <v>1</v>
      </c>
      <c r="J34" s="26">
        <v>1</v>
      </c>
      <c r="K34" s="27">
        <v>4</v>
      </c>
      <c r="L34" s="25">
        <v>1</v>
      </c>
      <c r="M34" s="25">
        <v>5</v>
      </c>
      <c r="N34" s="25">
        <v>2</v>
      </c>
      <c r="O34" s="28">
        <v>2</v>
      </c>
      <c r="P34" s="24">
        <v>25</v>
      </c>
      <c r="Q34" s="25">
        <v>124</v>
      </c>
      <c r="R34" s="25">
        <v>34</v>
      </c>
      <c r="S34" s="25">
        <v>145</v>
      </c>
      <c r="T34" s="28">
        <v>124</v>
      </c>
      <c r="U34" s="59">
        <f t="shared" si="0"/>
        <v>16</v>
      </c>
      <c r="V34" s="70">
        <v>13.5</v>
      </c>
      <c r="W34" s="69"/>
      <c r="X34" s="69"/>
      <c r="Y34" s="75">
        <v>0</v>
      </c>
      <c r="Z34" s="76">
        <f t="shared" si="1"/>
        <v>13.5</v>
      </c>
      <c r="AA34" s="76">
        <f t="shared" si="2"/>
        <v>29.5</v>
      </c>
    </row>
    <row r="35" spans="1:27" hidden="1" x14ac:dyDescent="0.25">
      <c r="A35" s="93">
        <v>33</v>
      </c>
      <c r="B35" s="78" t="str">
        <f>VLOOKUP(E35,'[1]9-11'!$A$2:$G$115,5,FALSE)</f>
        <v>Семченко Полина Сергеевна</v>
      </c>
      <c r="C35" s="90" t="str">
        <f>VLOOKUP(E35,'[1]9-11'!$A$2:$G$115,7,FALSE)</f>
        <v>МАОУ "Лицей №10"</v>
      </c>
      <c r="D35" s="106">
        <f>VLOOKUP(E35,'[1]9-11'!$A$2:$G$115,6,FALSE)</f>
        <v>11</v>
      </c>
      <c r="E35" s="63" t="s">
        <v>125</v>
      </c>
      <c r="F35" s="24">
        <v>1</v>
      </c>
      <c r="G35" s="25">
        <v>2</v>
      </c>
      <c r="H35" s="25">
        <v>2</v>
      </c>
      <c r="I35" s="25">
        <v>2</v>
      </c>
      <c r="J35" s="26">
        <v>1</v>
      </c>
      <c r="K35" s="27">
        <v>4</v>
      </c>
      <c r="L35" s="25">
        <v>1</v>
      </c>
      <c r="M35" s="25">
        <v>5</v>
      </c>
      <c r="N35" s="25">
        <v>2</v>
      </c>
      <c r="O35" s="28">
        <v>1</v>
      </c>
      <c r="P35" s="24">
        <v>23</v>
      </c>
      <c r="Q35" s="25">
        <v>122</v>
      </c>
      <c r="R35" s="25">
        <v>23</v>
      </c>
      <c r="S35" s="25">
        <v>125</v>
      </c>
      <c r="T35" s="28">
        <v>124</v>
      </c>
      <c r="U35" s="59">
        <f t="shared" ref="U35:U66" si="3">1*(SUM(IF(F35=$F$1,1,0),IF(G35=$G$1,1,0),IF(H35=$H$1,1,0),IF(I35=$I$1,1,0),IF(J35=$J$1,1,0))+2*SUM(IF(K35=$K$1,1,0),IF(L35=$L$1,1,0),IF(M35=$M$1,1,0),IF(N35=$N$1,1,0),IF(O35=$O$1,1,0))+3*SUM(IF(P35=$P$1,1,0),IF(Q35=$Q$1,1,0),IF(R35=$R$1,1,0),IF(S35=$S$1,1,0),IF(T35=$T$1,1,0)))</f>
        <v>15</v>
      </c>
      <c r="V35" s="70">
        <v>8</v>
      </c>
      <c r="W35" s="69">
        <v>1</v>
      </c>
      <c r="X35" s="69"/>
      <c r="Y35" s="75">
        <v>5</v>
      </c>
      <c r="Z35" s="76">
        <f t="shared" ref="Z35:Z66" si="4">SUM(V35:Y35)</f>
        <v>14</v>
      </c>
      <c r="AA35" s="76">
        <f t="shared" ref="AA35:AA66" si="5">U35+Z35</f>
        <v>29</v>
      </c>
    </row>
    <row r="36" spans="1:27" hidden="1" x14ac:dyDescent="0.25">
      <c r="A36" s="93">
        <v>34</v>
      </c>
      <c r="B36" s="78" t="str">
        <f>VLOOKUP(E36,'[1]9-11'!$A$2:$G$115,5,FALSE)</f>
        <v>Вотинцева Надежда Николаевна</v>
      </c>
      <c r="C36" s="90" t="str">
        <f>VLOOKUP(E36,'[1]9-11'!$A$2:$G$115,7,FALSE)</f>
        <v>МАОУ "СОШ №104"</v>
      </c>
      <c r="D36" s="106">
        <f>VLOOKUP(E36,'[1]9-11'!$A$2:$G$115,6,FALSE)</f>
        <v>10</v>
      </c>
      <c r="E36" s="63" t="s">
        <v>103</v>
      </c>
      <c r="F36" s="24">
        <v>2</v>
      </c>
      <c r="G36" s="25">
        <v>1</v>
      </c>
      <c r="H36" s="25">
        <v>2</v>
      </c>
      <c r="I36" s="25">
        <v>2</v>
      </c>
      <c r="J36" s="26">
        <v>1</v>
      </c>
      <c r="K36" s="27">
        <v>5</v>
      </c>
      <c r="L36" s="25">
        <v>1</v>
      </c>
      <c r="M36" s="25">
        <v>5</v>
      </c>
      <c r="N36" s="25">
        <v>3</v>
      </c>
      <c r="O36" s="28">
        <v>2</v>
      </c>
      <c r="P36" s="24">
        <v>34</v>
      </c>
      <c r="Q36" s="25">
        <v>15</v>
      </c>
      <c r="R36" s="25">
        <v>24</v>
      </c>
      <c r="S36" s="25">
        <v>125</v>
      </c>
      <c r="T36" s="28">
        <v>124</v>
      </c>
      <c r="U36" s="59">
        <f t="shared" si="3"/>
        <v>9</v>
      </c>
      <c r="V36" s="70">
        <v>0</v>
      </c>
      <c r="W36" s="69">
        <v>0</v>
      </c>
      <c r="X36" s="69">
        <v>3</v>
      </c>
      <c r="Y36" s="75">
        <v>16</v>
      </c>
      <c r="Z36" s="76">
        <f t="shared" si="4"/>
        <v>19</v>
      </c>
      <c r="AA36" s="76">
        <f t="shared" si="5"/>
        <v>28</v>
      </c>
    </row>
    <row r="37" spans="1:27" ht="25.5" x14ac:dyDescent="0.25">
      <c r="A37" s="93">
        <v>9</v>
      </c>
      <c r="B37" s="114" t="str">
        <f>VLOOKUP(E37,'[1]9-11'!$A$2:$G$115,5,FALSE)</f>
        <v>Логунов Даниил Евгеньевич</v>
      </c>
      <c r="C37" s="90" t="str">
        <f>VLOOKUP(E37,'[1]9-11'!$A$2:$G$115,7,FALSE)</f>
        <v>МБОУ "Гимназия №17"</v>
      </c>
      <c r="D37" s="106">
        <f>VLOOKUP(E37,'[1]9-11'!$A$2:$G$115,6,FALSE)</f>
        <v>9</v>
      </c>
      <c r="E37" s="63" t="s">
        <v>151</v>
      </c>
      <c r="F37" s="24">
        <v>1</v>
      </c>
      <c r="G37" s="25">
        <v>1</v>
      </c>
      <c r="H37" s="25">
        <v>2</v>
      </c>
      <c r="I37" s="25">
        <v>2</v>
      </c>
      <c r="J37" s="26">
        <v>1</v>
      </c>
      <c r="K37" s="27">
        <v>4</v>
      </c>
      <c r="L37" s="25">
        <v>1</v>
      </c>
      <c r="M37" s="25">
        <v>5</v>
      </c>
      <c r="N37" s="25">
        <v>2</v>
      </c>
      <c r="O37" s="28">
        <v>5</v>
      </c>
      <c r="P37" s="24">
        <v>13</v>
      </c>
      <c r="Q37" s="25">
        <v>34</v>
      </c>
      <c r="R37" s="25">
        <v>134</v>
      </c>
      <c r="S37" s="25">
        <v>35</v>
      </c>
      <c r="T37" s="28">
        <v>25</v>
      </c>
      <c r="U37" s="59">
        <f t="shared" si="3"/>
        <v>13</v>
      </c>
      <c r="V37" s="70"/>
      <c r="W37" s="69">
        <v>15</v>
      </c>
      <c r="X37" s="69"/>
      <c r="Y37" s="75"/>
      <c r="Z37" s="76">
        <f t="shared" si="4"/>
        <v>15</v>
      </c>
      <c r="AA37" s="76">
        <f t="shared" si="5"/>
        <v>28</v>
      </c>
    </row>
    <row r="38" spans="1:27" x14ac:dyDescent="0.25">
      <c r="A38" s="93">
        <v>10</v>
      </c>
      <c r="B38" s="78" t="str">
        <f>VLOOKUP(E38,'[1]9-11'!$A$2:$G$115,5,FALSE)</f>
        <v>Жеребцов Вячеслав Александрович</v>
      </c>
      <c r="C38" s="90" t="str">
        <f>VLOOKUP(E38,'[1]9-11'!$A$2:$G$115,7,FALSE)</f>
        <v>МАОУ "СОШ №145"</v>
      </c>
      <c r="D38" s="106">
        <f>VLOOKUP(E38,'[1]9-11'!$A$2:$G$115,6,FALSE)</f>
        <v>9</v>
      </c>
      <c r="E38" s="63" t="s">
        <v>120</v>
      </c>
      <c r="F38" s="24">
        <v>1</v>
      </c>
      <c r="G38" s="25">
        <v>2</v>
      </c>
      <c r="H38" s="25">
        <v>2</v>
      </c>
      <c r="I38" s="25">
        <v>1</v>
      </c>
      <c r="J38" s="26">
        <v>1</v>
      </c>
      <c r="K38" s="27">
        <v>3</v>
      </c>
      <c r="L38" s="25">
        <v>1</v>
      </c>
      <c r="M38" s="25">
        <v>5</v>
      </c>
      <c r="N38" s="25">
        <v>2</v>
      </c>
      <c r="O38" s="28">
        <v>5</v>
      </c>
      <c r="P38" s="24">
        <v>1245</v>
      </c>
      <c r="Q38" s="25">
        <v>1234</v>
      </c>
      <c r="R38" s="25">
        <v>3</v>
      </c>
      <c r="S38" s="25">
        <v>5</v>
      </c>
      <c r="T38" s="28">
        <v>1245</v>
      </c>
      <c r="U38" s="59">
        <f t="shared" si="3"/>
        <v>13</v>
      </c>
      <c r="V38" s="70">
        <v>1</v>
      </c>
      <c r="W38" s="69">
        <v>10</v>
      </c>
      <c r="X38" s="69">
        <v>3</v>
      </c>
      <c r="Y38" s="75">
        <v>0</v>
      </c>
      <c r="Z38" s="76">
        <f t="shared" si="4"/>
        <v>14</v>
      </c>
      <c r="AA38" s="76">
        <f t="shared" si="5"/>
        <v>27</v>
      </c>
    </row>
    <row r="39" spans="1:27" hidden="1" x14ac:dyDescent="0.25">
      <c r="A39" s="93">
        <v>37</v>
      </c>
      <c r="B39" s="78" t="str">
        <f>VLOOKUP(E39,'[1]9-11'!$A$2:$G$115,5,FALSE)</f>
        <v>Верещагина Александра Андреевна</v>
      </c>
      <c r="C39" s="90" t="str">
        <f>VLOOKUP(E39,'[1]9-11'!$A$2:$G$115,7,FALSE)</f>
        <v>МАОУ "Лицей №10"</v>
      </c>
      <c r="D39" s="106">
        <f>VLOOKUP(E39,'[1]9-11'!$A$2:$G$115,6,FALSE)</f>
        <v>10</v>
      </c>
      <c r="E39" s="63" t="s">
        <v>167</v>
      </c>
      <c r="F39" s="24">
        <v>1</v>
      </c>
      <c r="G39" s="25">
        <v>2</v>
      </c>
      <c r="H39" s="25">
        <v>2</v>
      </c>
      <c r="I39" s="25">
        <v>1</v>
      </c>
      <c r="J39" s="26">
        <v>1</v>
      </c>
      <c r="K39" s="27">
        <v>4</v>
      </c>
      <c r="L39" s="25">
        <v>1</v>
      </c>
      <c r="M39" s="25">
        <v>5</v>
      </c>
      <c r="N39" s="25">
        <v>2</v>
      </c>
      <c r="O39" s="28">
        <v>3</v>
      </c>
      <c r="P39" s="24">
        <v>245</v>
      </c>
      <c r="Q39" s="25">
        <v>12</v>
      </c>
      <c r="R39" s="25">
        <v>45</v>
      </c>
      <c r="S39" s="25">
        <v>2</v>
      </c>
      <c r="T39" s="28">
        <v>124</v>
      </c>
      <c r="U39" s="59">
        <f t="shared" si="3"/>
        <v>19</v>
      </c>
      <c r="V39" s="70"/>
      <c r="W39" s="69"/>
      <c r="X39" s="69">
        <v>2</v>
      </c>
      <c r="Y39" s="75">
        <v>5</v>
      </c>
      <c r="Z39" s="76">
        <f t="shared" si="4"/>
        <v>7</v>
      </c>
      <c r="AA39" s="76">
        <f t="shared" si="5"/>
        <v>26</v>
      </c>
    </row>
    <row r="40" spans="1:27" hidden="1" x14ac:dyDescent="0.25">
      <c r="A40" s="93">
        <v>38</v>
      </c>
      <c r="B40" s="78" t="str">
        <f>VLOOKUP(E40,'[1]9-11'!$A$2:$G$115,5,FALSE)</f>
        <v>Червякова Анастасия Александровна</v>
      </c>
      <c r="C40" s="90" t="str">
        <f>VLOOKUP(E40,'[1]9-11'!$A$2:$G$115,7,FALSE)</f>
        <v>МАОУ "Лицей №10"</v>
      </c>
      <c r="D40" s="106">
        <f>VLOOKUP(E40,'[1]9-11'!$A$2:$G$115,6,FALSE)</f>
        <v>10</v>
      </c>
      <c r="E40" s="63" t="s">
        <v>99</v>
      </c>
      <c r="F40" s="24">
        <v>1</v>
      </c>
      <c r="G40" s="25">
        <v>2</v>
      </c>
      <c r="H40" s="25">
        <v>2</v>
      </c>
      <c r="I40" s="25">
        <v>1</v>
      </c>
      <c r="J40" s="26">
        <v>1</v>
      </c>
      <c r="K40" s="27">
        <v>5</v>
      </c>
      <c r="L40" s="25">
        <v>1</v>
      </c>
      <c r="M40" s="25">
        <v>5</v>
      </c>
      <c r="N40" s="25">
        <v>2</v>
      </c>
      <c r="O40" s="28">
        <v>5</v>
      </c>
      <c r="P40" s="24">
        <v>24</v>
      </c>
      <c r="Q40" s="25">
        <v>15</v>
      </c>
      <c r="R40" s="25">
        <v>24</v>
      </c>
      <c r="S40" s="25">
        <v>235</v>
      </c>
      <c r="T40" s="28">
        <v>1245</v>
      </c>
      <c r="U40" s="59">
        <f t="shared" si="3"/>
        <v>13</v>
      </c>
      <c r="V40" s="70">
        <v>10</v>
      </c>
      <c r="W40" s="69">
        <v>1</v>
      </c>
      <c r="X40" s="69">
        <v>1</v>
      </c>
      <c r="Y40" s="75">
        <v>0</v>
      </c>
      <c r="Z40" s="76">
        <f t="shared" si="4"/>
        <v>12</v>
      </c>
      <c r="AA40" s="76">
        <f t="shared" si="5"/>
        <v>25</v>
      </c>
    </row>
    <row r="41" spans="1:27" ht="25.5" hidden="1" x14ac:dyDescent="0.25">
      <c r="A41" s="93">
        <v>39</v>
      </c>
      <c r="B41" s="78" t="str">
        <f>VLOOKUP(E41,'[1]9-11'!$A$2:$G$115,5,FALSE)</f>
        <v>Попова Марина Алексеевна</v>
      </c>
      <c r="C41" s="90" t="str">
        <f>VLOOKUP(E41,'[1]9-11'!$A$2:$G$115,7,FALSE)</f>
        <v>МАОУ "Гимназия №31"</v>
      </c>
      <c r="D41" s="106">
        <f>VLOOKUP(E41,'[1]9-11'!$A$2:$G$115,6,FALSE)</f>
        <v>10</v>
      </c>
      <c r="E41" s="63" t="s">
        <v>140</v>
      </c>
      <c r="F41" s="24">
        <v>1</v>
      </c>
      <c r="G41" s="25">
        <v>2</v>
      </c>
      <c r="H41" s="25">
        <v>2</v>
      </c>
      <c r="I41" s="25">
        <v>1</v>
      </c>
      <c r="J41" s="26">
        <v>1</v>
      </c>
      <c r="K41" s="27">
        <v>4</v>
      </c>
      <c r="L41" s="25">
        <v>1</v>
      </c>
      <c r="M41" s="25">
        <v>5</v>
      </c>
      <c r="N41" s="25">
        <v>2</v>
      </c>
      <c r="O41" s="28">
        <v>3</v>
      </c>
      <c r="P41" s="24">
        <v>134</v>
      </c>
      <c r="Q41" s="25">
        <v>12</v>
      </c>
      <c r="R41" s="25">
        <v>34</v>
      </c>
      <c r="S41" s="25">
        <v>5</v>
      </c>
      <c r="T41" s="28">
        <v>124</v>
      </c>
      <c r="U41" s="59">
        <f t="shared" si="3"/>
        <v>19</v>
      </c>
      <c r="V41" s="70"/>
      <c r="W41" s="69">
        <v>5</v>
      </c>
      <c r="X41" s="69">
        <v>1</v>
      </c>
      <c r="Y41" s="75">
        <v>0</v>
      </c>
      <c r="Z41" s="76">
        <f t="shared" si="4"/>
        <v>6</v>
      </c>
      <c r="AA41" s="76">
        <f t="shared" si="5"/>
        <v>25</v>
      </c>
    </row>
    <row r="42" spans="1:27" hidden="1" x14ac:dyDescent="0.25">
      <c r="A42" s="93">
        <v>40</v>
      </c>
      <c r="B42" s="78" t="str">
        <f>VLOOKUP(E42,'[1]9-11'!$A$2:$G$115,5,FALSE)</f>
        <v>Князев Андрей Сергеевич</v>
      </c>
      <c r="C42" s="90" t="str">
        <f>VLOOKUP(E42,'[1]9-11'!$A$2:$G$115,7,FALSE)</f>
        <v>МАОУ "СОШ №145"</v>
      </c>
      <c r="D42" s="106">
        <f>VLOOKUP(E42,'[1]9-11'!$A$2:$G$115,6,FALSE)</f>
        <v>11</v>
      </c>
      <c r="E42" s="63" t="s">
        <v>149</v>
      </c>
      <c r="F42" s="24">
        <v>1</v>
      </c>
      <c r="G42" s="25">
        <v>1</v>
      </c>
      <c r="H42" s="25">
        <v>2</v>
      </c>
      <c r="I42" s="25">
        <v>2</v>
      </c>
      <c r="J42" s="26">
        <v>1</v>
      </c>
      <c r="K42" s="27">
        <v>4</v>
      </c>
      <c r="L42" s="25">
        <v>1</v>
      </c>
      <c r="M42" s="25">
        <v>5</v>
      </c>
      <c r="N42" s="25">
        <v>2</v>
      </c>
      <c r="O42" s="28">
        <v>2</v>
      </c>
      <c r="P42" s="24">
        <v>234</v>
      </c>
      <c r="Q42" s="25">
        <v>123</v>
      </c>
      <c r="R42" s="25">
        <v>35</v>
      </c>
      <c r="S42" s="25">
        <v>235</v>
      </c>
      <c r="T42" s="28">
        <v>124</v>
      </c>
      <c r="U42" s="59">
        <f t="shared" si="3"/>
        <v>14</v>
      </c>
      <c r="V42" s="70">
        <v>0</v>
      </c>
      <c r="W42" s="69">
        <v>5</v>
      </c>
      <c r="X42" s="69">
        <v>1</v>
      </c>
      <c r="Y42" s="75">
        <v>5</v>
      </c>
      <c r="Z42" s="76">
        <f t="shared" si="4"/>
        <v>11</v>
      </c>
      <c r="AA42" s="76">
        <f t="shared" si="5"/>
        <v>25</v>
      </c>
    </row>
    <row r="43" spans="1:27" x14ac:dyDescent="0.25">
      <c r="A43" s="93">
        <v>11</v>
      </c>
      <c r="B43" s="78" t="str">
        <f>VLOOKUP(E43,'[1]9-11'!$A$2:$G$115,5,FALSE)</f>
        <v>Самойлова Анна Андреевна</v>
      </c>
      <c r="C43" s="90" t="str">
        <f>VLOOKUP(E43,'[1]9-11'!$A$2:$G$115,7,FALSE)</f>
        <v>МАОУ "Лицей №10"</v>
      </c>
      <c r="D43" s="106">
        <f>VLOOKUP(E43,'[1]9-11'!$A$2:$G$115,6,FALSE)</f>
        <v>9</v>
      </c>
      <c r="E43" s="63" t="s">
        <v>152</v>
      </c>
      <c r="F43" s="24">
        <v>1</v>
      </c>
      <c r="G43" s="25">
        <v>1</v>
      </c>
      <c r="H43" s="25">
        <v>2</v>
      </c>
      <c r="I43" s="25">
        <v>2</v>
      </c>
      <c r="J43" s="26">
        <v>1</v>
      </c>
      <c r="K43" s="27">
        <v>5</v>
      </c>
      <c r="L43" s="25">
        <v>1</v>
      </c>
      <c r="M43" s="25">
        <v>5</v>
      </c>
      <c r="N43" s="25">
        <v>2</v>
      </c>
      <c r="O43" s="28">
        <v>2</v>
      </c>
      <c r="P43" s="24">
        <v>23</v>
      </c>
      <c r="Q43" s="25">
        <v>12</v>
      </c>
      <c r="R43" s="25">
        <v>24</v>
      </c>
      <c r="S43" s="25">
        <v>3</v>
      </c>
      <c r="T43" s="28">
        <v>124</v>
      </c>
      <c r="U43" s="59">
        <f t="shared" si="3"/>
        <v>15</v>
      </c>
      <c r="V43" s="70">
        <v>0</v>
      </c>
      <c r="W43" s="69">
        <v>0</v>
      </c>
      <c r="X43" s="69"/>
      <c r="Y43" s="75">
        <v>10</v>
      </c>
      <c r="Z43" s="76">
        <f t="shared" si="4"/>
        <v>10</v>
      </c>
      <c r="AA43" s="76">
        <f t="shared" si="5"/>
        <v>25</v>
      </c>
    </row>
    <row r="44" spans="1:27" x14ac:dyDescent="0.25">
      <c r="A44" s="93">
        <v>12</v>
      </c>
      <c r="B44" s="78" t="str">
        <f>VLOOKUP(E44,'[1]9-11'!$A$2:$G$115,5,FALSE)</f>
        <v>Журавлев Георгий Михайлович</v>
      </c>
      <c r="C44" s="90" t="str">
        <f>VLOOKUP(E44,'[1]9-11'!$A$2:$G$115,7,FALSE)</f>
        <v>МАОУ "СОШ №145"</v>
      </c>
      <c r="D44" s="106">
        <f>VLOOKUP(E44,'[1]9-11'!$A$2:$G$115,6,FALSE)</f>
        <v>9</v>
      </c>
      <c r="E44" s="63" t="s">
        <v>107</v>
      </c>
      <c r="F44" s="24">
        <v>1</v>
      </c>
      <c r="G44" s="25">
        <v>2</v>
      </c>
      <c r="H44" s="25">
        <v>2</v>
      </c>
      <c r="I44" s="25">
        <v>1</v>
      </c>
      <c r="J44" s="26">
        <v>1</v>
      </c>
      <c r="K44" s="27">
        <v>4</v>
      </c>
      <c r="L44" s="25">
        <v>1</v>
      </c>
      <c r="M44" s="25">
        <v>5</v>
      </c>
      <c r="N44" s="25">
        <v>2</v>
      </c>
      <c r="O44" s="28">
        <v>5</v>
      </c>
      <c r="P44" s="24">
        <v>125</v>
      </c>
      <c r="Q44" s="25">
        <v>12</v>
      </c>
      <c r="R44" s="25">
        <v>13</v>
      </c>
      <c r="S44" s="25">
        <v>135</v>
      </c>
      <c r="T44" s="28">
        <v>1245</v>
      </c>
      <c r="U44" s="59">
        <f t="shared" si="3"/>
        <v>21</v>
      </c>
      <c r="V44" s="70"/>
      <c r="W44" s="69">
        <v>2</v>
      </c>
      <c r="X44" s="69"/>
      <c r="Y44" s="75">
        <v>0</v>
      </c>
      <c r="Z44" s="76">
        <f t="shared" si="4"/>
        <v>2</v>
      </c>
      <c r="AA44" s="76">
        <f t="shared" si="5"/>
        <v>23</v>
      </c>
    </row>
    <row r="45" spans="1:27" x14ac:dyDescent="0.25">
      <c r="A45" s="93">
        <v>13</v>
      </c>
      <c r="B45" s="78" t="str">
        <f>VLOOKUP(E45,'[1]9-11'!$A$2:$G$115,5,FALSE)</f>
        <v>Колеватов Роман Аркадьевич</v>
      </c>
      <c r="C45" s="90" t="str">
        <f>VLOOKUP(E45,'[1]9-11'!$A$2:$G$115,7,FALSE)</f>
        <v>МАОУ "СОШ №9"</v>
      </c>
      <c r="D45" s="106">
        <f>VLOOKUP(E45,'[1]9-11'!$A$2:$G$115,6,FALSE)</f>
        <v>9</v>
      </c>
      <c r="E45" s="63" t="s">
        <v>156</v>
      </c>
      <c r="F45" s="24">
        <v>1</v>
      </c>
      <c r="G45" s="25">
        <v>2</v>
      </c>
      <c r="H45" s="25">
        <v>2</v>
      </c>
      <c r="I45" s="25">
        <v>1</v>
      </c>
      <c r="J45" s="26">
        <v>1</v>
      </c>
      <c r="K45" s="27">
        <v>4</v>
      </c>
      <c r="L45" s="25">
        <v>1</v>
      </c>
      <c r="M45" s="25">
        <v>5</v>
      </c>
      <c r="N45" s="25">
        <v>2</v>
      </c>
      <c r="O45" s="28">
        <v>1</v>
      </c>
      <c r="P45" s="24">
        <v>1245</v>
      </c>
      <c r="Q45" s="25">
        <v>12</v>
      </c>
      <c r="R45" s="25">
        <v>1345</v>
      </c>
      <c r="S45" s="25">
        <v>125</v>
      </c>
      <c r="T45" s="28">
        <v>245</v>
      </c>
      <c r="U45" s="59">
        <f t="shared" si="3"/>
        <v>16</v>
      </c>
      <c r="V45" s="70">
        <v>7</v>
      </c>
      <c r="W45" s="69">
        <v>0</v>
      </c>
      <c r="X45" s="69">
        <v>0</v>
      </c>
      <c r="Y45" s="75">
        <v>0</v>
      </c>
      <c r="Z45" s="76">
        <f t="shared" si="4"/>
        <v>7</v>
      </c>
      <c r="AA45" s="76">
        <f t="shared" si="5"/>
        <v>23</v>
      </c>
    </row>
    <row r="46" spans="1:27" x14ac:dyDescent="0.25">
      <c r="A46" s="93">
        <v>14</v>
      </c>
      <c r="B46" s="78" t="str">
        <f>VLOOKUP(E46,'[1]9-11'!$A$2:$G$115,5,FALSE)</f>
        <v>Пономарёв Илья Алексеевич</v>
      </c>
      <c r="C46" s="90" t="str">
        <f>VLOOKUP(E46,'[1]9-11'!$A$2:$G$115,7,FALSE)</f>
        <v>МАОУ "Лицей №4"</v>
      </c>
      <c r="D46" s="106">
        <f>VLOOKUP(E46,'[1]9-11'!$A$2:$G$115,6,FALSE)</f>
        <v>9</v>
      </c>
      <c r="E46" s="63" t="s">
        <v>158</v>
      </c>
      <c r="F46" s="24">
        <v>1</v>
      </c>
      <c r="G46" s="25">
        <v>2</v>
      </c>
      <c r="H46" s="25">
        <v>1</v>
      </c>
      <c r="I46" s="25">
        <v>2</v>
      </c>
      <c r="J46" s="26">
        <v>1</v>
      </c>
      <c r="K46" s="27">
        <v>4</v>
      </c>
      <c r="L46" s="25">
        <v>1</v>
      </c>
      <c r="M46" s="25">
        <v>5</v>
      </c>
      <c r="N46" s="25">
        <v>2</v>
      </c>
      <c r="O46" s="28">
        <v>4</v>
      </c>
      <c r="P46" s="24">
        <v>134</v>
      </c>
      <c r="Q46" s="25">
        <v>12</v>
      </c>
      <c r="R46" s="25">
        <v>34</v>
      </c>
      <c r="S46" s="25">
        <v>5</v>
      </c>
      <c r="T46" s="28">
        <v>124</v>
      </c>
      <c r="U46" s="59">
        <f t="shared" si="3"/>
        <v>17</v>
      </c>
      <c r="V46" s="70">
        <v>6</v>
      </c>
      <c r="W46" s="69">
        <v>0</v>
      </c>
      <c r="X46" s="69">
        <v>0</v>
      </c>
      <c r="Y46" s="75"/>
      <c r="Z46" s="76">
        <f t="shared" si="4"/>
        <v>6</v>
      </c>
      <c r="AA46" s="76">
        <f t="shared" si="5"/>
        <v>23</v>
      </c>
    </row>
    <row r="47" spans="1:27" hidden="1" x14ac:dyDescent="0.25">
      <c r="A47" s="93">
        <v>45</v>
      </c>
      <c r="B47" s="78" t="str">
        <f>VLOOKUP(E47,'[1]9-11'!$A$2:$G$115,5,FALSE)</f>
        <v>Апкина Злата Рамилевна</v>
      </c>
      <c r="C47" s="90" t="str">
        <f>VLOOKUP(E47,'[1]9-11'!$A$2:$G$115,7,FALSE)</f>
        <v>МАОУ «СОШ №25»</v>
      </c>
      <c r="D47" s="106">
        <f>VLOOKUP(E47,'[1]9-11'!$A$2:$G$115,6,FALSE)</f>
        <v>11</v>
      </c>
      <c r="E47" s="63" t="s">
        <v>162</v>
      </c>
      <c r="F47" s="24">
        <v>1</v>
      </c>
      <c r="G47" s="25">
        <v>2</v>
      </c>
      <c r="H47" s="25">
        <v>1</v>
      </c>
      <c r="I47" s="25">
        <v>1</v>
      </c>
      <c r="J47" s="26">
        <v>2</v>
      </c>
      <c r="K47" s="27">
        <v>4</v>
      </c>
      <c r="L47" s="25">
        <v>1</v>
      </c>
      <c r="M47" s="25">
        <v>5</v>
      </c>
      <c r="N47" s="25">
        <v>2</v>
      </c>
      <c r="O47" s="28">
        <v>2</v>
      </c>
      <c r="P47" s="24">
        <v>34</v>
      </c>
      <c r="Q47" s="25">
        <v>13</v>
      </c>
      <c r="R47" s="25">
        <v>234</v>
      </c>
      <c r="S47" s="25">
        <v>125</v>
      </c>
      <c r="T47" s="28">
        <v>245</v>
      </c>
      <c r="U47" s="59">
        <f t="shared" si="3"/>
        <v>11</v>
      </c>
      <c r="V47" s="70"/>
      <c r="W47" s="69">
        <v>0</v>
      </c>
      <c r="X47" s="69">
        <v>12</v>
      </c>
      <c r="Y47" s="75"/>
      <c r="Z47" s="76">
        <f t="shared" si="4"/>
        <v>12</v>
      </c>
      <c r="AA47" s="76">
        <f t="shared" si="5"/>
        <v>23</v>
      </c>
    </row>
    <row r="48" spans="1:27" hidden="1" x14ac:dyDescent="0.25">
      <c r="A48" s="93">
        <v>46</v>
      </c>
      <c r="B48" s="78" t="str">
        <f>VLOOKUP(E48,'[1]9-11'!$A$2:$G$115,5,FALSE)</f>
        <v>Боброва Анна Романовна</v>
      </c>
      <c r="C48" s="90" t="str">
        <f>VLOOKUP(E48,'[1]9-11'!$A$2:$G$115,7,FALSE)</f>
        <v>МАОУ «СОШ №25»</v>
      </c>
      <c r="D48" s="106">
        <f>VLOOKUP(E48,'[1]9-11'!$A$2:$G$115,6,FALSE)</f>
        <v>11</v>
      </c>
      <c r="E48" s="63" t="s">
        <v>163</v>
      </c>
      <c r="F48" s="24">
        <v>1</v>
      </c>
      <c r="G48" s="25">
        <v>2</v>
      </c>
      <c r="H48" s="25">
        <v>1</v>
      </c>
      <c r="I48" s="25">
        <v>2</v>
      </c>
      <c r="J48" s="26">
        <v>2</v>
      </c>
      <c r="K48" s="27">
        <v>5</v>
      </c>
      <c r="L48" s="25">
        <v>1</v>
      </c>
      <c r="M48" s="25">
        <v>5</v>
      </c>
      <c r="N48" s="25">
        <v>3</v>
      </c>
      <c r="O48" s="28">
        <v>5</v>
      </c>
      <c r="P48" s="24">
        <v>24</v>
      </c>
      <c r="Q48" s="25">
        <v>12</v>
      </c>
      <c r="R48" s="25">
        <v>234</v>
      </c>
      <c r="S48" s="25">
        <v>15</v>
      </c>
      <c r="T48" s="28">
        <v>2</v>
      </c>
      <c r="U48" s="59">
        <f t="shared" si="3"/>
        <v>11</v>
      </c>
      <c r="V48" s="70"/>
      <c r="W48" s="69">
        <v>0</v>
      </c>
      <c r="X48" s="69">
        <v>12</v>
      </c>
      <c r="Y48" s="75"/>
      <c r="Z48" s="76">
        <f t="shared" si="4"/>
        <v>12</v>
      </c>
      <c r="AA48" s="76">
        <f t="shared" si="5"/>
        <v>23</v>
      </c>
    </row>
    <row r="49" spans="1:27" hidden="1" x14ac:dyDescent="0.25">
      <c r="A49" s="93">
        <v>47</v>
      </c>
      <c r="B49" s="78" t="str">
        <f>VLOOKUP(E49,'[1]9-11'!$A$2:$G$115,5,FALSE)</f>
        <v>Добра Павел Иванович</v>
      </c>
      <c r="C49" s="90" t="str">
        <f>VLOOKUP(E49,'[1]9-11'!$A$2:$G$115,7,FALSE)</f>
        <v>МАОУ "Лицей №10"</v>
      </c>
      <c r="D49" s="106">
        <f>VLOOKUP(E49,'[1]9-11'!$A$2:$G$115,6,FALSE)</f>
        <v>11</v>
      </c>
      <c r="E49" s="63" t="s">
        <v>114</v>
      </c>
      <c r="F49" s="24">
        <v>2</v>
      </c>
      <c r="G49" s="25">
        <v>2</v>
      </c>
      <c r="H49" s="25">
        <v>2</v>
      </c>
      <c r="I49" s="25">
        <v>1</v>
      </c>
      <c r="J49" s="26">
        <v>1</v>
      </c>
      <c r="K49" s="27">
        <v>4</v>
      </c>
      <c r="L49" s="25">
        <v>1</v>
      </c>
      <c r="M49" s="25">
        <v>5</v>
      </c>
      <c r="N49" s="25">
        <v>2</v>
      </c>
      <c r="O49" s="28">
        <v>1</v>
      </c>
      <c r="P49" s="24">
        <v>34</v>
      </c>
      <c r="Q49" s="25">
        <v>125</v>
      </c>
      <c r="R49" s="25">
        <v>234</v>
      </c>
      <c r="S49" s="25">
        <v>125</v>
      </c>
      <c r="T49" s="28">
        <v>124</v>
      </c>
      <c r="U49" s="59">
        <f t="shared" si="3"/>
        <v>15</v>
      </c>
      <c r="V49" s="70">
        <v>0</v>
      </c>
      <c r="W49" s="69">
        <v>0</v>
      </c>
      <c r="X49" s="69"/>
      <c r="Y49" s="75">
        <v>5</v>
      </c>
      <c r="Z49" s="76">
        <f t="shared" si="4"/>
        <v>5</v>
      </c>
      <c r="AA49" s="76">
        <f t="shared" si="5"/>
        <v>20</v>
      </c>
    </row>
    <row r="50" spans="1:27" x14ac:dyDescent="0.25">
      <c r="A50" s="93">
        <v>15</v>
      </c>
      <c r="B50" s="78" t="str">
        <f>VLOOKUP(E50,'[1]9-11'!$A$2:$G$115,5,FALSE)</f>
        <v>Зверев Максим Владимирович</v>
      </c>
      <c r="C50" s="90" t="str">
        <f>VLOOKUP(E50,'[1]9-11'!$A$2:$G$115,7,FALSE)</f>
        <v>МАОУ "Лицей №10"</v>
      </c>
      <c r="D50" s="106">
        <f>VLOOKUP(E50,'[1]9-11'!$A$2:$G$115,6,FALSE)</f>
        <v>9</v>
      </c>
      <c r="E50" s="63" t="s">
        <v>106</v>
      </c>
      <c r="F50" s="24">
        <v>1</v>
      </c>
      <c r="G50" s="25">
        <v>1</v>
      </c>
      <c r="H50" s="25">
        <v>2</v>
      </c>
      <c r="I50" s="25">
        <v>1</v>
      </c>
      <c r="J50" s="26">
        <v>1</v>
      </c>
      <c r="K50" s="27">
        <v>4</v>
      </c>
      <c r="L50" s="25">
        <v>1</v>
      </c>
      <c r="M50" s="25">
        <v>5</v>
      </c>
      <c r="N50" s="25">
        <v>2</v>
      </c>
      <c r="O50" s="28">
        <v>1</v>
      </c>
      <c r="P50" s="24">
        <v>15</v>
      </c>
      <c r="Q50" s="25">
        <v>12</v>
      </c>
      <c r="R50" s="25">
        <v>13</v>
      </c>
      <c r="S50" s="25">
        <v>25</v>
      </c>
      <c r="T50" s="28">
        <v>25</v>
      </c>
      <c r="U50" s="59">
        <f t="shared" si="3"/>
        <v>18</v>
      </c>
      <c r="V50" s="70"/>
      <c r="W50" s="69"/>
      <c r="X50" s="69"/>
      <c r="Y50" s="75">
        <v>0</v>
      </c>
      <c r="Z50" s="76">
        <f t="shared" si="4"/>
        <v>0</v>
      </c>
      <c r="AA50" s="76">
        <f t="shared" si="5"/>
        <v>18</v>
      </c>
    </row>
    <row r="51" spans="1:27" ht="25.5" hidden="1" x14ac:dyDescent="0.25">
      <c r="A51" s="93">
        <v>49</v>
      </c>
      <c r="B51" s="78" t="str">
        <f>VLOOKUP(E51,'[1]9-11'!$A$2:$G$115,5,FALSE)</f>
        <v>Ким Майя Алексеевна</v>
      </c>
      <c r="C51" s="90" t="str">
        <f>VLOOKUP(E51,'[1]9-11'!$A$2:$G$115,7,FALSE)</f>
        <v>МБОУ "Гимназия №17"</v>
      </c>
      <c r="D51" s="106">
        <f>VLOOKUP(E51,'[1]9-11'!$A$2:$G$115,6,FALSE)</f>
        <v>10</v>
      </c>
      <c r="E51" s="63" t="s">
        <v>131</v>
      </c>
      <c r="F51" s="24">
        <v>1</v>
      </c>
      <c r="G51" s="25">
        <v>2</v>
      </c>
      <c r="H51" s="25">
        <v>2</v>
      </c>
      <c r="I51" s="25">
        <v>1</v>
      </c>
      <c r="J51" s="26">
        <v>1</v>
      </c>
      <c r="K51" s="27">
        <v>5</v>
      </c>
      <c r="L51" s="25">
        <v>1</v>
      </c>
      <c r="M51" s="25">
        <v>5</v>
      </c>
      <c r="N51" s="25">
        <v>2</v>
      </c>
      <c r="O51" s="28">
        <v>1</v>
      </c>
      <c r="P51" s="24">
        <v>3</v>
      </c>
      <c r="Q51" s="25">
        <v>12</v>
      </c>
      <c r="R51" s="25">
        <v>23</v>
      </c>
      <c r="S51" s="25">
        <v>3</v>
      </c>
      <c r="T51" s="28">
        <v>1245</v>
      </c>
      <c r="U51" s="59">
        <f t="shared" si="3"/>
        <v>14</v>
      </c>
      <c r="V51" s="70">
        <v>0</v>
      </c>
      <c r="W51" s="69">
        <v>1</v>
      </c>
      <c r="X51" s="69">
        <v>3</v>
      </c>
      <c r="Y51" s="75"/>
      <c r="Z51" s="76">
        <f t="shared" si="4"/>
        <v>4</v>
      </c>
      <c r="AA51" s="76">
        <f t="shared" si="5"/>
        <v>18</v>
      </c>
    </row>
    <row r="52" spans="1:27" ht="25.5" x14ac:dyDescent="0.25">
      <c r="A52" s="93">
        <v>16</v>
      </c>
      <c r="B52" s="78" t="str">
        <f>VLOOKUP(E52,'[1]9-11'!$A$2:$G$115,5,FALSE)</f>
        <v>Хаминова Ирина Юрьевна</v>
      </c>
      <c r="C52" s="90" t="str">
        <f>VLOOKUP(E52,'[1]9-11'!$A$2:$G$115,7,FALSE)</f>
        <v>МБОУ "Гимназия №17"</v>
      </c>
      <c r="D52" s="106">
        <f>VLOOKUP(E52,'[1]9-11'!$A$2:$G$115,6,FALSE)</f>
        <v>9</v>
      </c>
      <c r="E52" s="63" t="s">
        <v>127</v>
      </c>
      <c r="F52" s="24">
        <v>2</v>
      </c>
      <c r="G52" s="25">
        <v>2</v>
      </c>
      <c r="H52" s="25">
        <v>2</v>
      </c>
      <c r="I52" s="25">
        <v>1</v>
      </c>
      <c r="J52" s="26">
        <v>1</v>
      </c>
      <c r="K52" s="27">
        <v>4</v>
      </c>
      <c r="L52" s="25">
        <v>1</v>
      </c>
      <c r="M52" s="25">
        <v>5</v>
      </c>
      <c r="N52" s="25">
        <v>2</v>
      </c>
      <c r="O52" s="28">
        <v>3</v>
      </c>
      <c r="P52" s="24">
        <v>125</v>
      </c>
      <c r="Q52" s="25">
        <v>124</v>
      </c>
      <c r="R52" s="25">
        <v>234</v>
      </c>
      <c r="S52" s="25">
        <v>23</v>
      </c>
      <c r="T52" s="28">
        <v>1245</v>
      </c>
      <c r="U52" s="59">
        <f t="shared" si="3"/>
        <v>15</v>
      </c>
      <c r="V52" s="70">
        <v>0</v>
      </c>
      <c r="W52" s="69">
        <v>1</v>
      </c>
      <c r="X52" s="69">
        <v>1</v>
      </c>
      <c r="Y52" s="75">
        <v>0</v>
      </c>
      <c r="Z52" s="76">
        <f t="shared" si="4"/>
        <v>2</v>
      </c>
      <c r="AA52" s="76">
        <f t="shared" si="5"/>
        <v>17</v>
      </c>
    </row>
    <row r="53" spans="1:27" x14ac:dyDescent="0.25">
      <c r="A53" s="93">
        <v>17</v>
      </c>
      <c r="B53" s="78" t="str">
        <f>VLOOKUP(E53,'[1]9-11'!$A$2:$G$115,5,FALSE)</f>
        <v>Могильников Дмитрий Сергеевич</v>
      </c>
      <c r="C53" s="90" t="str">
        <f>VLOOKUP(E53,'[1]9-11'!$A$2:$G$115,7,FALSE)</f>
        <v>МАОУ "Гимназия №2"</v>
      </c>
      <c r="D53" s="106">
        <f>VLOOKUP(E53,'[1]9-11'!$A$2:$G$115,6,FALSE)</f>
        <v>9</v>
      </c>
      <c r="E53" s="63" t="s">
        <v>137</v>
      </c>
      <c r="F53" s="24">
        <v>2</v>
      </c>
      <c r="G53" s="25">
        <v>1</v>
      </c>
      <c r="H53" s="25">
        <v>2</v>
      </c>
      <c r="I53" s="25">
        <v>2</v>
      </c>
      <c r="J53" s="26">
        <v>1</v>
      </c>
      <c r="K53" s="27">
        <v>4</v>
      </c>
      <c r="L53" s="25">
        <v>1</v>
      </c>
      <c r="M53" s="25">
        <v>5</v>
      </c>
      <c r="N53" s="25">
        <v>2</v>
      </c>
      <c r="O53" s="28">
        <v>5</v>
      </c>
      <c r="P53" s="24">
        <v>12</v>
      </c>
      <c r="Q53" s="25">
        <v>12</v>
      </c>
      <c r="R53" s="25">
        <v>24</v>
      </c>
      <c r="S53" s="25">
        <v>45</v>
      </c>
      <c r="T53" s="28">
        <v>14</v>
      </c>
      <c r="U53" s="59">
        <f t="shared" si="3"/>
        <v>15</v>
      </c>
      <c r="V53" s="70">
        <v>0</v>
      </c>
      <c r="W53" s="69">
        <v>0</v>
      </c>
      <c r="X53" s="69">
        <v>2</v>
      </c>
      <c r="Y53" s="75">
        <v>0</v>
      </c>
      <c r="Z53" s="76">
        <f t="shared" si="4"/>
        <v>2</v>
      </c>
      <c r="AA53" s="76">
        <f t="shared" si="5"/>
        <v>17</v>
      </c>
    </row>
    <row r="54" spans="1:27" hidden="1" x14ac:dyDescent="0.25">
      <c r="A54" s="93">
        <v>52</v>
      </c>
      <c r="B54" s="78" t="str">
        <f>VLOOKUP(E54,'[1]9-11'!$A$2:$G$115,5,FALSE)</f>
        <v>Сидоров Юрий Сергеевич</v>
      </c>
      <c r="C54" s="90" t="str">
        <f>VLOOKUP(E54,'[1]9-11'!$A$2:$G$115,7,FALSE)</f>
        <v>МАОУ "Лицей №10"</v>
      </c>
      <c r="D54" s="106">
        <f>VLOOKUP(E54,'[1]9-11'!$A$2:$G$115,6,FALSE)</f>
        <v>10</v>
      </c>
      <c r="E54" s="63" t="s">
        <v>118</v>
      </c>
      <c r="F54" s="24">
        <v>1</v>
      </c>
      <c r="G54" s="25">
        <v>2</v>
      </c>
      <c r="H54" s="25">
        <v>1</v>
      </c>
      <c r="I54" s="25">
        <v>1</v>
      </c>
      <c r="J54" s="26">
        <v>1</v>
      </c>
      <c r="K54" s="27">
        <v>4</v>
      </c>
      <c r="L54" s="25">
        <v>1</v>
      </c>
      <c r="M54" s="25">
        <v>5</v>
      </c>
      <c r="N54" s="25">
        <v>3</v>
      </c>
      <c r="O54" s="28">
        <v>4</v>
      </c>
      <c r="P54" s="24">
        <v>145</v>
      </c>
      <c r="Q54" s="25">
        <v>125</v>
      </c>
      <c r="R54" s="25">
        <v>13</v>
      </c>
      <c r="S54" s="25">
        <v>25</v>
      </c>
      <c r="T54" s="28">
        <v>124</v>
      </c>
      <c r="U54" s="59">
        <f t="shared" si="3"/>
        <v>16</v>
      </c>
      <c r="V54" s="70"/>
      <c r="W54" s="69">
        <v>0</v>
      </c>
      <c r="X54" s="69"/>
      <c r="Y54" s="75">
        <v>0</v>
      </c>
      <c r="Z54" s="76">
        <f t="shared" si="4"/>
        <v>0</v>
      </c>
      <c r="AA54" s="76">
        <f t="shared" si="5"/>
        <v>16</v>
      </c>
    </row>
    <row r="55" spans="1:27" x14ac:dyDescent="0.25">
      <c r="A55" s="93">
        <v>18</v>
      </c>
      <c r="B55" s="78" t="str">
        <f>VLOOKUP(E55,'[1]9-11'!$A$2:$G$115,5,FALSE)</f>
        <v>Острер Константин Станиславович</v>
      </c>
      <c r="C55" s="90" t="str">
        <f>VLOOKUP(E55,'[1]9-11'!$A$2:$G$115,7,FALSE)</f>
        <v>МАОУ "Гимназия №2"</v>
      </c>
      <c r="D55" s="106">
        <f>VLOOKUP(E55,'[1]9-11'!$A$2:$G$115,6,FALSE)</f>
        <v>9</v>
      </c>
      <c r="E55" s="63" t="s">
        <v>139</v>
      </c>
      <c r="F55" s="24">
        <v>1</v>
      </c>
      <c r="G55" s="25">
        <v>1</v>
      </c>
      <c r="H55" s="25">
        <v>2</v>
      </c>
      <c r="I55" s="25">
        <v>2</v>
      </c>
      <c r="J55" s="26">
        <v>2</v>
      </c>
      <c r="K55" s="27">
        <v>4</v>
      </c>
      <c r="L55" s="25">
        <v>1</v>
      </c>
      <c r="M55" s="25">
        <v>5</v>
      </c>
      <c r="N55" s="25">
        <v>4</v>
      </c>
      <c r="O55" s="28">
        <v>3</v>
      </c>
      <c r="P55" s="24">
        <v>134</v>
      </c>
      <c r="Q55" s="25">
        <v>12</v>
      </c>
      <c r="R55" s="25">
        <v>45</v>
      </c>
      <c r="S55" s="25">
        <v>13</v>
      </c>
      <c r="T55" s="28">
        <v>25</v>
      </c>
      <c r="U55" s="59">
        <f t="shared" si="3"/>
        <v>11</v>
      </c>
      <c r="V55" s="70"/>
      <c r="W55" s="69">
        <v>0</v>
      </c>
      <c r="X55" s="69"/>
      <c r="Y55" s="75">
        <v>5</v>
      </c>
      <c r="Z55" s="76">
        <f t="shared" si="4"/>
        <v>5</v>
      </c>
      <c r="AA55" s="76">
        <f t="shared" si="5"/>
        <v>16</v>
      </c>
    </row>
    <row r="56" spans="1:27" x14ac:dyDescent="0.25">
      <c r="A56" s="93">
        <v>19</v>
      </c>
      <c r="B56" s="78" t="str">
        <f>VLOOKUP(E56,'[1]9-11'!$A$2:$G$115,5,FALSE)</f>
        <v>Бывальцев Алексей Александрович</v>
      </c>
      <c r="C56" s="90" t="str">
        <f>VLOOKUP(E56,'[1]9-11'!$A$2:$G$115,7,FALSE)</f>
        <v>МАОУ "Гимназия №2"</v>
      </c>
      <c r="D56" s="106">
        <f>VLOOKUP(E56,'[1]9-11'!$A$2:$G$115,6,FALSE)</f>
        <v>9</v>
      </c>
      <c r="E56" s="63" t="s">
        <v>147</v>
      </c>
      <c r="F56" s="24">
        <v>2</v>
      </c>
      <c r="G56" s="25">
        <v>1</v>
      </c>
      <c r="H56" s="25">
        <v>2</v>
      </c>
      <c r="I56" s="25">
        <v>1</v>
      </c>
      <c r="J56" s="26">
        <v>1</v>
      </c>
      <c r="K56" s="27">
        <v>4</v>
      </c>
      <c r="L56" s="25">
        <v>4</v>
      </c>
      <c r="M56" s="25">
        <v>5</v>
      </c>
      <c r="N56" s="25">
        <v>2</v>
      </c>
      <c r="O56" s="28">
        <v>1</v>
      </c>
      <c r="P56" s="24">
        <v>45</v>
      </c>
      <c r="Q56" s="25">
        <v>1</v>
      </c>
      <c r="R56" s="25">
        <v>24</v>
      </c>
      <c r="S56" s="25">
        <v>25</v>
      </c>
      <c r="T56" s="28">
        <v>124</v>
      </c>
      <c r="U56" s="59">
        <f t="shared" si="3"/>
        <v>15</v>
      </c>
      <c r="V56" s="70"/>
      <c r="W56" s="69">
        <v>0</v>
      </c>
      <c r="X56" s="69">
        <v>1</v>
      </c>
      <c r="Y56" s="75">
        <v>0</v>
      </c>
      <c r="Z56" s="76">
        <f t="shared" si="4"/>
        <v>1</v>
      </c>
      <c r="AA56" s="76">
        <f t="shared" si="5"/>
        <v>16</v>
      </c>
    </row>
    <row r="57" spans="1:27" hidden="1" x14ac:dyDescent="0.25">
      <c r="A57" s="93">
        <v>55</v>
      </c>
      <c r="B57" s="78" t="str">
        <f>VLOOKUP(E57,'[1]9-11'!$A$2:$G$115,5,FALSE)</f>
        <v>Темерова Татьяна Сергеевна</v>
      </c>
      <c r="C57" s="90" t="str">
        <f>VLOOKUP(E57,'[1]9-11'!$A$2:$G$115,7,FALSE)</f>
        <v>МАОУ "Лицей №10"</v>
      </c>
      <c r="D57" s="106">
        <f>VLOOKUP(E57,'[1]9-11'!$A$2:$G$115,6,FALSE)</f>
        <v>10</v>
      </c>
      <c r="E57" s="63" t="s">
        <v>116</v>
      </c>
      <c r="F57" s="24">
        <v>1</v>
      </c>
      <c r="G57" s="25">
        <v>2</v>
      </c>
      <c r="H57" s="25">
        <v>2</v>
      </c>
      <c r="I57" s="25">
        <v>1</v>
      </c>
      <c r="J57" s="26">
        <v>2</v>
      </c>
      <c r="K57" s="27">
        <v>4</v>
      </c>
      <c r="L57" s="25">
        <v>1</v>
      </c>
      <c r="M57" s="25">
        <v>5</v>
      </c>
      <c r="N57" s="25">
        <v>2</v>
      </c>
      <c r="O57" s="28">
        <v>4</v>
      </c>
      <c r="P57" s="24">
        <v>14</v>
      </c>
      <c r="Q57" s="25">
        <v>12</v>
      </c>
      <c r="R57" s="25">
        <v>234</v>
      </c>
      <c r="S57" s="25">
        <v>14</v>
      </c>
      <c r="T57" s="28">
        <v>245</v>
      </c>
      <c r="U57" s="59">
        <f t="shared" si="3"/>
        <v>15</v>
      </c>
      <c r="V57" s="70"/>
      <c r="W57" s="69">
        <v>0</v>
      </c>
      <c r="X57" s="69"/>
      <c r="Y57" s="75"/>
      <c r="Z57" s="76">
        <f t="shared" si="4"/>
        <v>0</v>
      </c>
      <c r="AA57" s="76">
        <f t="shared" si="5"/>
        <v>15</v>
      </c>
    </row>
    <row r="58" spans="1:27" hidden="1" x14ac:dyDescent="0.25">
      <c r="A58" s="93">
        <v>56</v>
      </c>
      <c r="B58" s="78" t="str">
        <f>VLOOKUP(E58,'[1]9-11'!$A$2:$G$115,5,FALSE)</f>
        <v>Мачихин Алексей Владимирович</v>
      </c>
      <c r="C58" s="90" t="str">
        <f>VLOOKUP(E58,'[1]9-11'!$A$2:$G$115,7,FALSE)</f>
        <v>МАОУ "СОШ №145"</v>
      </c>
      <c r="D58" s="106">
        <f>VLOOKUP(E58,'[1]9-11'!$A$2:$G$115,6,FALSE)</f>
        <v>10</v>
      </c>
      <c r="E58" s="63" t="s">
        <v>97</v>
      </c>
      <c r="F58" s="24">
        <v>1</v>
      </c>
      <c r="G58" s="25">
        <v>2</v>
      </c>
      <c r="H58" s="25">
        <v>2</v>
      </c>
      <c r="I58" s="25">
        <v>1</v>
      </c>
      <c r="J58" s="26">
        <v>1</v>
      </c>
      <c r="K58" s="27">
        <v>5</v>
      </c>
      <c r="L58" s="25">
        <v>1</v>
      </c>
      <c r="M58" s="25">
        <v>5</v>
      </c>
      <c r="N58" s="25">
        <v>2</v>
      </c>
      <c r="O58" s="28">
        <v>1</v>
      </c>
      <c r="P58" s="24">
        <v>14</v>
      </c>
      <c r="Q58" s="25">
        <v>125</v>
      </c>
      <c r="R58" s="25">
        <v>234</v>
      </c>
      <c r="S58" s="25">
        <v>12</v>
      </c>
      <c r="T58" s="28">
        <v>124</v>
      </c>
      <c r="U58" s="59">
        <f t="shared" si="3"/>
        <v>14</v>
      </c>
      <c r="V58" s="70">
        <v>0</v>
      </c>
      <c r="W58" s="69"/>
      <c r="X58" s="69"/>
      <c r="Y58" s="75">
        <v>0</v>
      </c>
      <c r="Z58" s="76">
        <f t="shared" si="4"/>
        <v>0</v>
      </c>
      <c r="AA58" s="76">
        <f t="shared" si="5"/>
        <v>14</v>
      </c>
    </row>
    <row r="59" spans="1:27" hidden="1" x14ac:dyDescent="0.25">
      <c r="A59" s="93">
        <v>57</v>
      </c>
      <c r="B59" s="78" t="str">
        <f>VLOOKUP(E59,'[1]9-11'!$A$2:$G$115,5,FALSE)</f>
        <v>Аркадьева Елена Сергеевна</v>
      </c>
      <c r="C59" s="90" t="str">
        <f>VLOOKUP(E59,'[1]9-11'!$A$2:$G$115,7,FALSE)</f>
        <v>МАОУ "СОШ №6"</v>
      </c>
      <c r="D59" s="106">
        <f>VLOOKUP(E59,'[1]9-11'!$A$2:$G$115,6,FALSE)</f>
        <v>11</v>
      </c>
      <c r="E59" s="63" t="s">
        <v>98</v>
      </c>
      <c r="F59" s="24">
        <v>1</v>
      </c>
      <c r="G59" s="25">
        <v>2</v>
      </c>
      <c r="H59" s="25">
        <v>2</v>
      </c>
      <c r="I59" s="25">
        <v>2</v>
      </c>
      <c r="J59" s="26">
        <v>1</v>
      </c>
      <c r="K59" s="27">
        <v>4</v>
      </c>
      <c r="L59" s="25">
        <v>1</v>
      </c>
      <c r="M59" s="25">
        <v>5</v>
      </c>
      <c r="N59" s="25">
        <v>2</v>
      </c>
      <c r="O59" s="28">
        <v>5</v>
      </c>
      <c r="P59" s="24">
        <v>145</v>
      </c>
      <c r="Q59" s="25">
        <v>124</v>
      </c>
      <c r="R59" s="25">
        <v>24</v>
      </c>
      <c r="S59" s="25">
        <v>125</v>
      </c>
      <c r="T59" s="28">
        <v>15</v>
      </c>
      <c r="U59" s="59">
        <f t="shared" si="3"/>
        <v>14</v>
      </c>
      <c r="V59" s="70"/>
      <c r="W59" s="69">
        <v>0</v>
      </c>
      <c r="X59" s="69"/>
      <c r="Y59" s="75">
        <v>0</v>
      </c>
      <c r="Z59" s="76">
        <f t="shared" si="4"/>
        <v>0</v>
      </c>
      <c r="AA59" s="76">
        <f t="shared" si="5"/>
        <v>14</v>
      </c>
    </row>
    <row r="60" spans="1:27" ht="25.5" hidden="1" x14ac:dyDescent="0.25">
      <c r="A60" s="93">
        <v>58</v>
      </c>
      <c r="B60" s="78" t="str">
        <f>VLOOKUP(E60,'[1]9-11'!$A$2:$G$115,5,FALSE)</f>
        <v>Пархоменко Александр Александрович</v>
      </c>
      <c r="C60" s="90" t="str">
        <f>VLOOKUP(E60,'[1]9-11'!$A$2:$G$115,7,FALSE)</f>
        <v>МАОУ "СОШ №145"</v>
      </c>
      <c r="D60" s="106">
        <f>VLOOKUP(E60,'[1]9-11'!$A$2:$G$115,6,FALSE)</f>
        <v>10</v>
      </c>
      <c r="E60" s="63" t="s">
        <v>123</v>
      </c>
      <c r="F60" s="24">
        <v>1</v>
      </c>
      <c r="G60" s="25">
        <v>1</v>
      </c>
      <c r="H60" s="25">
        <v>2</v>
      </c>
      <c r="I60" s="25">
        <v>2</v>
      </c>
      <c r="J60" s="26">
        <v>1</v>
      </c>
      <c r="K60" s="27">
        <v>4</v>
      </c>
      <c r="L60" s="25">
        <v>1</v>
      </c>
      <c r="M60" s="25">
        <v>5</v>
      </c>
      <c r="N60" s="25">
        <v>3</v>
      </c>
      <c r="O60" s="28">
        <v>5</v>
      </c>
      <c r="P60" s="24">
        <v>23</v>
      </c>
      <c r="Q60" s="25">
        <v>125</v>
      </c>
      <c r="R60" s="25">
        <v>13</v>
      </c>
      <c r="S60" s="25">
        <v>135</v>
      </c>
      <c r="T60" s="28">
        <v>124</v>
      </c>
      <c r="U60" s="59">
        <f t="shared" si="3"/>
        <v>14</v>
      </c>
      <c r="V60" s="70"/>
      <c r="W60" s="69">
        <v>0</v>
      </c>
      <c r="X60" s="69"/>
      <c r="Y60" s="75">
        <v>0</v>
      </c>
      <c r="Z60" s="76">
        <f t="shared" si="4"/>
        <v>0</v>
      </c>
      <c r="AA60" s="76">
        <f t="shared" si="5"/>
        <v>14</v>
      </c>
    </row>
    <row r="61" spans="1:27" hidden="1" x14ac:dyDescent="0.25">
      <c r="A61" s="93">
        <v>59</v>
      </c>
      <c r="B61" s="78" t="str">
        <f>VLOOKUP(E61,'[1]9-11'!$A$2:$G$115,5,FALSE)</f>
        <v>Голдобин Алексей Владимирович</v>
      </c>
      <c r="C61" s="90" t="str">
        <f>VLOOKUP(E61,'[1]9-11'!$A$2:$G$115,7,FALSE)</f>
        <v>МАОУ "Лицей №10"</v>
      </c>
      <c r="D61" s="106">
        <f>VLOOKUP(E61,'[1]9-11'!$A$2:$G$115,6,FALSE)</f>
        <v>11</v>
      </c>
      <c r="E61" s="63" t="s">
        <v>101</v>
      </c>
      <c r="F61" s="24">
        <v>2</v>
      </c>
      <c r="G61" s="25">
        <v>1</v>
      </c>
      <c r="H61" s="25">
        <v>2</v>
      </c>
      <c r="I61" s="25">
        <v>2</v>
      </c>
      <c r="J61" s="26">
        <v>1</v>
      </c>
      <c r="K61" s="27">
        <v>3</v>
      </c>
      <c r="L61" s="25">
        <v>1</v>
      </c>
      <c r="M61" s="25">
        <v>5</v>
      </c>
      <c r="N61" s="25">
        <v>3</v>
      </c>
      <c r="O61" s="28">
        <v>3</v>
      </c>
      <c r="P61" s="24">
        <v>145</v>
      </c>
      <c r="Q61" s="25">
        <v>12</v>
      </c>
      <c r="R61" s="25">
        <v>24</v>
      </c>
      <c r="S61" s="25">
        <v>12</v>
      </c>
      <c r="T61" s="28">
        <v>124</v>
      </c>
      <c r="U61" s="59">
        <f t="shared" si="3"/>
        <v>12</v>
      </c>
      <c r="V61" s="70">
        <v>0</v>
      </c>
      <c r="W61" s="69">
        <v>1</v>
      </c>
      <c r="X61" s="69"/>
      <c r="Y61" s="75"/>
      <c r="Z61" s="76">
        <f t="shared" si="4"/>
        <v>1</v>
      </c>
      <c r="AA61" s="76">
        <f t="shared" si="5"/>
        <v>13</v>
      </c>
    </row>
    <row r="62" spans="1:27" x14ac:dyDescent="0.25">
      <c r="A62" s="93">
        <v>20</v>
      </c>
      <c r="B62" s="78" t="str">
        <f>VLOOKUP(E62,'[1]9-11'!$A$2:$G$115,5,FALSE)</f>
        <v>Куляпин Игорь Андреевич</v>
      </c>
      <c r="C62" s="90" t="str">
        <f>VLOOKUP(E62,'[1]9-11'!$A$2:$G$115,7,FALSE)</f>
        <v>МАОУ "Лицей №10"</v>
      </c>
      <c r="D62" s="106">
        <f>VLOOKUP(E62,'[1]9-11'!$A$2:$G$115,6,FALSE)</f>
        <v>9</v>
      </c>
      <c r="E62" s="63" t="s">
        <v>132</v>
      </c>
      <c r="F62" s="24">
        <v>2</v>
      </c>
      <c r="G62" s="25">
        <v>2</v>
      </c>
      <c r="H62" s="25">
        <v>1</v>
      </c>
      <c r="I62" s="25">
        <v>2</v>
      </c>
      <c r="J62" s="26">
        <v>1</v>
      </c>
      <c r="K62" s="27">
        <v>4</v>
      </c>
      <c r="L62" s="25">
        <v>1</v>
      </c>
      <c r="M62" s="25">
        <v>5</v>
      </c>
      <c r="N62" s="25">
        <v>2</v>
      </c>
      <c r="O62" s="28">
        <v>2</v>
      </c>
      <c r="P62" s="24">
        <v>15</v>
      </c>
      <c r="Q62" s="25">
        <v>12</v>
      </c>
      <c r="R62" s="25">
        <v>24</v>
      </c>
      <c r="S62" s="25">
        <v>23</v>
      </c>
      <c r="T62" s="28">
        <v>15</v>
      </c>
      <c r="U62" s="59">
        <f t="shared" si="3"/>
        <v>13</v>
      </c>
      <c r="V62" s="70"/>
      <c r="W62" s="69">
        <v>0</v>
      </c>
      <c r="X62" s="69">
        <v>0</v>
      </c>
      <c r="Y62" s="75">
        <v>0</v>
      </c>
      <c r="Z62" s="76">
        <f t="shared" si="4"/>
        <v>0</v>
      </c>
      <c r="AA62" s="76">
        <f t="shared" si="5"/>
        <v>13</v>
      </c>
    </row>
    <row r="63" spans="1:27" x14ac:dyDescent="0.25">
      <c r="A63" s="93">
        <v>21</v>
      </c>
      <c r="B63" s="78" t="str">
        <f>VLOOKUP(E63,'[1]9-11'!$A$2:$G$115,5,FALSE)</f>
        <v>Савельева Софья Сергеевна</v>
      </c>
      <c r="C63" s="90" t="str">
        <f>VLOOKUP(E63,'[1]9-11'!$A$2:$G$115,7,FALSE)</f>
        <v>МАОУ "Лицей №10"</v>
      </c>
      <c r="D63" s="106">
        <f>VLOOKUP(E63,'[1]9-11'!$A$2:$G$115,6,FALSE)</f>
        <v>9</v>
      </c>
      <c r="E63" s="63" t="s">
        <v>133</v>
      </c>
      <c r="F63" s="24">
        <v>1</v>
      </c>
      <c r="G63" s="25">
        <v>2</v>
      </c>
      <c r="H63" s="25">
        <v>1</v>
      </c>
      <c r="I63" s="25">
        <v>1</v>
      </c>
      <c r="J63" s="26">
        <v>1</v>
      </c>
      <c r="K63" s="27">
        <v>5</v>
      </c>
      <c r="L63" s="25">
        <v>3</v>
      </c>
      <c r="M63" s="25">
        <v>5</v>
      </c>
      <c r="N63" s="25">
        <v>2</v>
      </c>
      <c r="O63" s="28">
        <v>5</v>
      </c>
      <c r="P63" s="24">
        <v>24</v>
      </c>
      <c r="Q63" s="25">
        <v>12</v>
      </c>
      <c r="R63" s="25">
        <v>45</v>
      </c>
      <c r="S63" s="25">
        <v>15</v>
      </c>
      <c r="T63" s="28">
        <v>45</v>
      </c>
      <c r="U63" s="59">
        <f t="shared" si="3"/>
        <v>13</v>
      </c>
      <c r="V63" s="70"/>
      <c r="W63" s="69"/>
      <c r="X63" s="69"/>
      <c r="Y63" s="75"/>
      <c r="Z63" s="76">
        <f t="shared" si="4"/>
        <v>0</v>
      </c>
      <c r="AA63" s="76">
        <f t="shared" si="5"/>
        <v>13</v>
      </c>
    </row>
    <row r="64" spans="1:27" hidden="1" x14ac:dyDescent="0.25">
      <c r="A64" s="93">
        <v>62</v>
      </c>
      <c r="B64" s="78" t="str">
        <f>VLOOKUP(E64,'[1]9-11'!$A$2:$G$115,5,FALSE)</f>
        <v>Ердякова Анна Дмитриевна</v>
      </c>
      <c r="C64" s="90" t="str">
        <f>VLOOKUP(E64,'[1]9-11'!$A$2:$G$115,7,FALSE)</f>
        <v>МАОУ «СОШ №25»</v>
      </c>
      <c r="D64" s="106">
        <f>VLOOKUP(E64,'[1]9-11'!$A$2:$G$115,6,FALSE)</f>
        <v>10</v>
      </c>
      <c r="E64" s="63" t="s">
        <v>109</v>
      </c>
      <c r="F64" s="24">
        <v>2</v>
      </c>
      <c r="G64" s="25">
        <v>1</v>
      </c>
      <c r="H64" s="25">
        <v>1</v>
      </c>
      <c r="I64" s="25">
        <v>2</v>
      </c>
      <c r="J64" s="26">
        <v>1</v>
      </c>
      <c r="K64" s="27">
        <v>4</v>
      </c>
      <c r="L64" s="25">
        <v>2</v>
      </c>
      <c r="M64" s="25">
        <v>5</v>
      </c>
      <c r="N64" s="25">
        <v>2</v>
      </c>
      <c r="O64" s="28">
        <v>5</v>
      </c>
      <c r="P64" s="24">
        <v>125</v>
      </c>
      <c r="Q64" s="25">
        <v>125</v>
      </c>
      <c r="R64" s="25">
        <v>2</v>
      </c>
      <c r="S64" s="25">
        <v>5</v>
      </c>
      <c r="T64" s="28">
        <v>245</v>
      </c>
      <c r="U64" s="59">
        <f t="shared" si="3"/>
        <v>12</v>
      </c>
      <c r="V64" s="70"/>
      <c r="W64" s="69">
        <v>0</v>
      </c>
      <c r="X64" s="69"/>
      <c r="Y64" s="75">
        <v>0</v>
      </c>
      <c r="Z64" s="76">
        <f t="shared" si="4"/>
        <v>0</v>
      </c>
      <c r="AA64" s="76">
        <f t="shared" si="5"/>
        <v>12</v>
      </c>
    </row>
    <row r="65" spans="1:27" x14ac:dyDescent="0.25">
      <c r="A65" s="93">
        <v>22</v>
      </c>
      <c r="B65" s="78" t="str">
        <f>VLOOKUP(E65,'[1]9-11'!$A$2:$G$115,5,FALSE)</f>
        <v>Тимофеева Екатерина Дмитриевна</v>
      </c>
      <c r="C65" s="90" t="str">
        <f>VLOOKUP(E65,'[1]9-11'!$A$2:$G$115,7,FALSE)</f>
        <v>МАОУ "Лицей №10"</v>
      </c>
      <c r="D65" s="106">
        <f>VLOOKUP(E65,'[1]9-11'!$A$2:$G$115,6,FALSE)</f>
        <v>9</v>
      </c>
      <c r="E65" s="63" t="s">
        <v>119</v>
      </c>
      <c r="F65" s="24">
        <v>1</v>
      </c>
      <c r="G65" s="25">
        <v>2</v>
      </c>
      <c r="H65" s="25">
        <v>2</v>
      </c>
      <c r="I65" s="25">
        <v>2</v>
      </c>
      <c r="J65" s="26">
        <v>1</v>
      </c>
      <c r="K65" s="27">
        <v>4</v>
      </c>
      <c r="L65" s="25">
        <v>1</v>
      </c>
      <c r="M65" s="25">
        <v>5</v>
      </c>
      <c r="N65" s="25">
        <v>2</v>
      </c>
      <c r="O65" s="28">
        <v>2</v>
      </c>
      <c r="P65" s="24">
        <v>25</v>
      </c>
      <c r="Q65" s="25">
        <v>125</v>
      </c>
      <c r="R65" s="25">
        <v>34</v>
      </c>
      <c r="S65" s="25">
        <v>125</v>
      </c>
      <c r="T65" s="28">
        <v>5</v>
      </c>
      <c r="U65" s="59">
        <f t="shared" si="3"/>
        <v>12</v>
      </c>
      <c r="V65" s="70"/>
      <c r="W65" s="69"/>
      <c r="X65" s="69"/>
      <c r="Y65" s="75"/>
      <c r="Z65" s="76">
        <f t="shared" si="4"/>
        <v>0</v>
      </c>
      <c r="AA65" s="76">
        <f t="shared" si="5"/>
        <v>12</v>
      </c>
    </row>
    <row r="66" spans="1:27" hidden="1" x14ac:dyDescent="0.25">
      <c r="A66" s="93">
        <v>64</v>
      </c>
      <c r="B66" s="78" t="str">
        <f>VLOOKUP(E66,'[1]9-11'!$A$2:$G$115,5,FALSE)</f>
        <v>Храмцова Кристина Олеговна</v>
      </c>
      <c r="C66" s="90" t="str">
        <f>VLOOKUP(E66,'[1]9-11'!$A$2:$G$115,7,FALSE)</f>
        <v>МАОУ "СОШ №6"</v>
      </c>
      <c r="D66" s="106">
        <f>VLOOKUP(E66,'[1]9-11'!$A$2:$G$115,6,FALSE)</f>
        <v>11</v>
      </c>
      <c r="E66" s="63" t="s">
        <v>121</v>
      </c>
      <c r="F66" s="24">
        <v>1</v>
      </c>
      <c r="G66" s="25">
        <v>1</v>
      </c>
      <c r="H66" s="25">
        <v>2</v>
      </c>
      <c r="I66" s="25">
        <v>1</v>
      </c>
      <c r="J66" s="26">
        <v>1</v>
      </c>
      <c r="K66" s="27">
        <v>4</v>
      </c>
      <c r="L66" s="25">
        <v>1</v>
      </c>
      <c r="M66" s="25">
        <v>5</v>
      </c>
      <c r="N66" s="25">
        <v>2</v>
      </c>
      <c r="O66" s="28">
        <v>1</v>
      </c>
      <c r="P66" s="24">
        <v>34</v>
      </c>
      <c r="Q66" s="25">
        <v>15</v>
      </c>
      <c r="R66" s="25">
        <v>24</v>
      </c>
      <c r="S66" s="25">
        <v>15</v>
      </c>
      <c r="T66" s="28">
        <v>25</v>
      </c>
      <c r="U66" s="59">
        <f t="shared" si="3"/>
        <v>12</v>
      </c>
      <c r="V66" s="70"/>
      <c r="W66" s="69"/>
      <c r="X66" s="69"/>
      <c r="Y66" s="75">
        <v>0</v>
      </c>
      <c r="Z66" s="76">
        <f t="shared" si="4"/>
        <v>0</v>
      </c>
      <c r="AA66" s="76">
        <f t="shared" si="5"/>
        <v>12</v>
      </c>
    </row>
    <row r="67" spans="1:27" hidden="1" x14ac:dyDescent="0.25">
      <c r="A67" s="93">
        <v>65</v>
      </c>
      <c r="B67" s="78" t="str">
        <f>VLOOKUP(E67,'[1]9-11'!$A$2:$G$115,5,FALSE)</f>
        <v>Лосев Георгий Алексеевич</v>
      </c>
      <c r="C67" s="90" t="str">
        <f>VLOOKUP(E67,'[1]9-11'!$A$2:$G$115,7,FALSE)</f>
        <v>МАОУ «СОШ №25»</v>
      </c>
      <c r="D67" s="106">
        <f>VLOOKUP(E67,'[1]9-11'!$A$2:$G$115,6,FALSE)</f>
        <v>10</v>
      </c>
      <c r="E67" s="63" t="s">
        <v>134</v>
      </c>
      <c r="F67" s="24">
        <v>1</v>
      </c>
      <c r="G67" s="25">
        <v>2</v>
      </c>
      <c r="H67" s="25">
        <v>2</v>
      </c>
      <c r="I67" s="25">
        <v>1</v>
      </c>
      <c r="J67" s="26">
        <v>1</v>
      </c>
      <c r="K67" s="27">
        <v>4</v>
      </c>
      <c r="L67" s="25">
        <v>3</v>
      </c>
      <c r="M67" s="25">
        <v>5</v>
      </c>
      <c r="N67" s="25">
        <v>3</v>
      </c>
      <c r="O67" s="28">
        <v>4</v>
      </c>
      <c r="P67" s="24">
        <v>125</v>
      </c>
      <c r="Q67" s="25">
        <v>24</v>
      </c>
      <c r="R67" s="25">
        <v>34</v>
      </c>
      <c r="S67" s="25">
        <v>15</v>
      </c>
      <c r="T67" s="28">
        <v>245</v>
      </c>
      <c r="U67" s="59">
        <f t="shared" ref="U67:U77" si="6">1*(SUM(IF(F67=$F$1,1,0),IF(G67=$G$1,1,0),IF(H67=$H$1,1,0),IF(I67=$I$1,1,0),IF(J67=$J$1,1,0))+2*SUM(IF(K67=$K$1,1,0),IF(L67=$L$1,1,0),IF(M67=$M$1,1,0),IF(N67=$N$1,1,0),IF(O67=$O$1,1,0))+3*SUM(IF(P67=$P$1,1,0),IF(Q67=$Q$1,1,0),IF(R67=$R$1,1,0),IF(S67=$S$1,1,0),IF(T67=$T$1,1,0)))</f>
        <v>12</v>
      </c>
      <c r="V67" s="70"/>
      <c r="W67" s="69"/>
      <c r="X67" s="69"/>
      <c r="Y67" s="75">
        <v>0</v>
      </c>
      <c r="Z67" s="76">
        <f t="shared" ref="Z67:Z77" si="7">SUM(V67:Y67)</f>
        <v>0</v>
      </c>
      <c r="AA67" s="76">
        <f t="shared" ref="AA67:AA77" si="8">U67+Z67</f>
        <v>12</v>
      </c>
    </row>
    <row r="68" spans="1:27" hidden="1" x14ac:dyDescent="0.25">
      <c r="A68" s="93">
        <v>66</v>
      </c>
      <c r="B68" s="78" t="str">
        <f>VLOOKUP(E68,'[1]9-11'!$A$2:$G$115,5,FALSE)</f>
        <v>Зиберт Фрэнк Фуркатович</v>
      </c>
      <c r="C68" s="90" t="str">
        <f>VLOOKUP(E68,'[1]9-11'!$A$2:$G$115,7,FALSE)</f>
        <v>МАОУ "Лицей №5"</v>
      </c>
      <c r="D68" s="106">
        <f>VLOOKUP(E68,'[1]9-11'!$A$2:$G$115,6,FALSE)</f>
        <v>11</v>
      </c>
      <c r="E68" s="63" t="s">
        <v>105</v>
      </c>
      <c r="F68" s="24">
        <v>1</v>
      </c>
      <c r="G68" s="25">
        <v>2</v>
      </c>
      <c r="H68" s="25">
        <v>1</v>
      </c>
      <c r="I68" s="25">
        <v>1</v>
      </c>
      <c r="J68" s="26">
        <v>2</v>
      </c>
      <c r="K68" s="27">
        <v>4</v>
      </c>
      <c r="L68" s="25">
        <v>1</v>
      </c>
      <c r="M68" s="25">
        <v>5</v>
      </c>
      <c r="N68" s="25">
        <v>3</v>
      </c>
      <c r="O68" s="28">
        <v>5</v>
      </c>
      <c r="P68" s="24">
        <v>145</v>
      </c>
      <c r="Q68" s="25">
        <v>123</v>
      </c>
      <c r="R68" s="25">
        <v>135</v>
      </c>
      <c r="S68" s="25">
        <v>5</v>
      </c>
      <c r="T68" s="28">
        <v>135</v>
      </c>
      <c r="U68" s="59">
        <f t="shared" si="6"/>
        <v>11</v>
      </c>
      <c r="V68" s="70"/>
      <c r="W68" s="69"/>
      <c r="X68" s="69"/>
      <c r="Y68" s="75"/>
      <c r="Z68" s="76">
        <f t="shared" si="7"/>
        <v>0</v>
      </c>
      <c r="AA68" s="76">
        <f t="shared" si="8"/>
        <v>11</v>
      </c>
    </row>
    <row r="69" spans="1:27" x14ac:dyDescent="0.25">
      <c r="A69" s="93">
        <v>23</v>
      </c>
      <c r="B69" s="78" t="str">
        <f>VLOOKUP(E69,'[1]9-11'!$A$2:$G$115,5,FALSE)</f>
        <v>Пепеляев Глеб Андреевич</v>
      </c>
      <c r="C69" s="90" t="str">
        <f>VLOOKUP(E69,'[1]9-11'!$A$2:$G$115,7,FALSE)</f>
        <v>МАОУ "Лицей №10"</v>
      </c>
      <c r="D69" s="106">
        <f>VLOOKUP(E69,'[1]9-11'!$A$2:$G$115,6,FALSE)</f>
        <v>9</v>
      </c>
      <c r="E69" s="63" t="s">
        <v>130</v>
      </c>
      <c r="F69" s="24">
        <v>2</v>
      </c>
      <c r="G69" s="25">
        <v>2</v>
      </c>
      <c r="H69" s="25">
        <v>1</v>
      </c>
      <c r="I69" s="25">
        <v>1</v>
      </c>
      <c r="J69" s="26">
        <v>1</v>
      </c>
      <c r="K69" s="27">
        <v>4</v>
      </c>
      <c r="L69" s="25">
        <v>1</v>
      </c>
      <c r="M69" s="25">
        <v>5</v>
      </c>
      <c r="N69" s="25">
        <v>1</v>
      </c>
      <c r="O69" s="28">
        <v>5</v>
      </c>
      <c r="P69" s="24">
        <v>234</v>
      </c>
      <c r="Q69" s="25">
        <v>124</v>
      </c>
      <c r="R69" s="25">
        <v>24</v>
      </c>
      <c r="S69" s="25">
        <v>245</v>
      </c>
      <c r="T69" s="28">
        <v>25</v>
      </c>
      <c r="U69" s="59">
        <f t="shared" si="6"/>
        <v>11</v>
      </c>
      <c r="V69" s="70"/>
      <c r="W69" s="69"/>
      <c r="X69" s="69"/>
      <c r="Y69" s="75"/>
      <c r="Z69" s="76">
        <f t="shared" si="7"/>
        <v>0</v>
      </c>
      <c r="AA69" s="76">
        <f t="shared" si="8"/>
        <v>11</v>
      </c>
    </row>
    <row r="70" spans="1:27" hidden="1" x14ac:dyDescent="0.25">
      <c r="A70" s="93">
        <v>68</v>
      </c>
      <c r="B70" s="78" t="str">
        <f>VLOOKUP(E70,'[1]9-11'!$A$2:$G$115,5,FALSE)</f>
        <v>Одинцова Анастасия Павловна</v>
      </c>
      <c r="C70" s="90" t="str">
        <f>VLOOKUP(E70,'[1]9-11'!$A$2:$G$115,7,FALSE)</f>
        <v>МАОУ "Лицей №10"</v>
      </c>
      <c r="D70" s="106">
        <f>VLOOKUP(E70,'[1]9-11'!$A$2:$G$115,6,FALSE)</f>
        <v>11</v>
      </c>
      <c r="E70" s="63" t="s">
        <v>145</v>
      </c>
      <c r="F70" s="24">
        <v>1</v>
      </c>
      <c r="G70" s="25">
        <v>2</v>
      </c>
      <c r="H70" s="25">
        <v>1</v>
      </c>
      <c r="I70" s="25">
        <v>2</v>
      </c>
      <c r="J70" s="26">
        <v>1</v>
      </c>
      <c r="K70" s="27">
        <v>5</v>
      </c>
      <c r="L70" s="25">
        <v>1</v>
      </c>
      <c r="M70" s="25">
        <v>5</v>
      </c>
      <c r="N70" s="25">
        <v>3</v>
      </c>
      <c r="O70" s="28">
        <v>1</v>
      </c>
      <c r="P70" s="24">
        <v>45</v>
      </c>
      <c r="Q70" s="25">
        <v>12</v>
      </c>
      <c r="R70" s="25">
        <v>12</v>
      </c>
      <c r="S70" s="25"/>
      <c r="T70" s="28">
        <v>15</v>
      </c>
      <c r="U70" s="59">
        <f t="shared" si="6"/>
        <v>10</v>
      </c>
      <c r="V70" s="70"/>
      <c r="W70" s="69">
        <v>1</v>
      </c>
      <c r="X70" s="69">
        <v>0</v>
      </c>
      <c r="Y70" s="75"/>
      <c r="Z70" s="76">
        <f t="shared" si="7"/>
        <v>1</v>
      </c>
      <c r="AA70" s="76">
        <f t="shared" si="8"/>
        <v>11</v>
      </c>
    </row>
    <row r="71" spans="1:27" hidden="1" x14ac:dyDescent="0.25">
      <c r="A71" s="93">
        <v>69</v>
      </c>
      <c r="B71" s="78" t="str">
        <f>VLOOKUP(E71,'[1]9-11'!$A$2:$G$115,5,FALSE)</f>
        <v>Дедова Анна Денисовна</v>
      </c>
      <c r="C71" s="90" t="str">
        <f>VLOOKUP(E71,'[1]9-11'!$A$2:$G$115,7,FALSE)</f>
        <v>МАОУ «СОШ №25»</v>
      </c>
      <c r="D71" s="106">
        <f>VLOOKUP(E71,'[1]9-11'!$A$2:$G$115,6,FALSE)</f>
        <v>10</v>
      </c>
      <c r="E71" s="63" t="s">
        <v>110</v>
      </c>
      <c r="F71" s="24">
        <v>1</v>
      </c>
      <c r="G71" s="25">
        <v>2</v>
      </c>
      <c r="H71" s="25">
        <v>2</v>
      </c>
      <c r="I71" s="25">
        <v>1</v>
      </c>
      <c r="J71" s="26">
        <v>2</v>
      </c>
      <c r="K71" s="27">
        <v>4</v>
      </c>
      <c r="L71" s="25">
        <v>1</v>
      </c>
      <c r="M71" s="25">
        <v>4</v>
      </c>
      <c r="N71" s="25">
        <v>2</v>
      </c>
      <c r="O71" s="28">
        <v>3</v>
      </c>
      <c r="P71" s="24">
        <v>13</v>
      </c>
      <c r="Q71" s="25">
        <v>14</v>
      </c>
      <c r="R71" s="25">
        <v>234</v>
      </c>
      <c r="S71" s="25">
        <v>14</v>
      </c>
      <c r="T71" s="28">
        <v>135</v>
      </c>
      <c r="U71" s="59">
        <f t="shared" si="6"/>
        <v>10</v>
      </c>
      <c r="V71" s="70">
        <v>0</v>
      </c>
      <c r="W71" s="69">
        <v>0</v>
      </c>
      <c r="X71" s="69"/>
      <c r="Y71" s="75">
        <v>0</v>
      </c>
      <c r="Z71" s="76">
        <f t="shared" si="7"/>
        <v>0</v>
      </c>
      <c r="AA71" s="76">
        <f t="shared" si="8"/>
        <v>10</v>
      </c>
    </row>
    <row r="72" spans="1:27" x14ac:dyDescent="0.25">
      <c r="A72" s="93">
        <v>24</v>
      </c>
      <c r="B72" s="78" t="str">
        <f>VLOOKUP(E72,'[1]9-11'!$A$2:$G$115,5,FALSE)</f>
        <v>Голубчикова Наталья Николаевна</v>
      </c>
      <c r="C72" s="90" t="str">
        <f>VLOOKUP(E72,'[1]9-11'!$A$2:$G$115,7,FALSE)</f>
        <v>МАОУ "СОШ №19"</v>
      </c>
      <c r="D72" s="106">
        <f>VLOOKUP(E72,'[1]9-11'!$A$2:$G$115,6,FALSE)</f>
        <v>9</v>
      </c>
      <c r="E72" s="63" t="s">
        <v>111</v>
      </c>
      <c r="F72" s="24">
        <v>1</v>
      </c>
      <c r="G72" s="25">
        <v>2</v>
      </c>
      <c r="H72" s="25">
        <v>1</v>
      </c>
      <c r="I72" s="25">
        <v>1</v>
      </c>
      <c r="J72" s="26">
        <v>1</v>
      </c>
      <c r="K72" s="27">
        <v>5</v>
      </c>
      <c r="L72" s="25">
        <v>1</v>
      </c>
      <c r="M72" s="25">
        <v>5</v>
      </c>
      <c r="N72" s="25">
        <v>2</v>
      </c>
      <c r="O72" s="28">
        <v>3</v>
      </c>
      <c r="P72" s="24">
        <v>245</v>
      </c>
      <c r="Q72" s="25">
        <v>135</v>
      </c>
      <c r="R72" s="25">
        <v>234</v>
      </c>
      <c r="S72" s="25">
        <v>125</v>
      </c>
      <c r="T72" s="28">
        <v>134</v>
      </c>
      <c r="U72" s="59">
        <f t="shared" si="6"/>
        <v>10</v>
      </c>
      <c r="V72" s="70"/>
      <c r="W72" s="69"/>
      <c r="X72" s="69"/>
      <c r="Y72" s="75"/>
      <c r="Z72" s="76">
        <f t="shared" si="7"/>
        <v>0</v>
      </c>
      <c r="AA72" s="76">
        <f t="shared" si="8"/>
        <v>10</v>
      </c>
    </row>
    <row r="73" spans="1:27" hidden="1" x14ac:dyDescent="0.25">
      <c r="A73" s="93">
        <v>71</v>
      </c>
      <c r="B73" s="78" t="str">
        <f>VLOOKUP(E73,'[1]9-11'!$A$2:$G$115,5,FALSE)</f>
        <v>Губин Кирилл Владимирович</v>
      </c>
      <c r="C73" s="90" t="str">
        <f>VLOOKUP(E73,'[1]9-11'!$A$2:$G$115,7,FALSE)</f>
        <v>МАОУ «СОШ №25»</v>
      </c>
      <c r="D73" s="106">
        <f>VLOOKUP(E73,'[1]9-11'!$A$2:$G$115,6,FALSE)</f>
        <v>10</v>
      </c>
      <c r="E73" s="63" t="s">
        <v>112</v>
      </c>
      <c r="F73" s="24">
        <v>2</v>
      </c>
      <c r="G73" s="25">
        <v>2</v>
      </c>
      <c r="H73" s="25">
        <v>1</v>
      </c>
      <c r="I73" s="25">
        <v>2</v>
      </c>
      <c r="J73" s="26">
        <v>1</v>
      </c>
      <c r="K73" s="27">
        <v>4</v>
      </c>
      <c r="L73" s="25">
        <v>1</v>
      </c>
      <c r="M73" s="25">
        <v>5</v>
      </c>
      <c r="N73" s="25">
        <v>2</v>
      </c>
      <c r="O73" s="28">
        <v>1</v>
      </c>
      <c r="P73" s="24">
        <v>45</v>
      </c>
      <c r="Q73" s="25">
        <v>15</v>
      </c>
      <c r="R73" s="25">
        <v>4</v>
      </c>
      <c r="S73" s="25">
        <v>5</v>
      </c>
      <c r="T73" s="28">
        <v>45</v>
      </c>
      <c r="U73" s="59">
        <f t="shared" si="6"/>
        <v>10</v>
      </c>
      <c r="V73" s="70"/>
      <c r="W73" s="69"/>
      <c r="X73" s="69"/>
      <c r="Y73" s="75">
        <v>0</v>
      </c>
      <c r="Z73" s="76">
        <f t="shared" si="7"/>
        <v>0</v>
      </c>
      <c r="AA73" s="76">
        <f t="shared" si="8"/>
        <v>10</v>
      </c>
    </row>
    <row r="74" spans="1:27" x14ac:dyDescent="0.25">
      <c r="A74" s="93">
        <v>25</v>
      </c>
      <c r="B74" s="78" t="str">
        <f>VLOOKUP(E74,'[1]9-11'!$A$2:$G$115,5,FALSE)</f>
        <v>Найданова Алина Александровна</v>
      </c>
      <c r="C74" s="90" t="str">
        <f>VLOOKUP(E74,'[1]9-11'!$A$2:$G$115,7,FALSE)</f>
        <v>МАОУ "СОШ №19"</v>
      </c>
      <c r="D74" s="106">
        <f>VLOOKUP(E74,'[1]9-11'!$A$2:$G$115,6,FALSE)</f>
        <v>9</v>
      </c>
      <c r="E74" s="63" t="s">
        <v>153</v>
      </c>
      <c r="F74" s="24">
        <v>1</v>
      </c>
      <c r="G74" s="25">
        <v>2</v>
      </c>
      <c r="H74" s="25">
        <v>1</v>
      </c>
      <c r="I74" s="25">
        <v>2</v>
      </c>
      <c r="J74" s="26">
        <v>1</v>
      </c>
      <c r="K74" s="27">
        <v>4</v>
      </c>
      <c r="L74" s="25">
        <v>1</v>
      </c>
      <c r="M74" s="25">
        <v>5</v>
      </c>
      <c r="N74" s="25">
        <v>3</v>
      </c>
      <c r="O74" s="28">
        <v>4</v>
      </c>
      <c r="P74" s="24">
        <v>3</v>
      </c>
      <c r="Q74" s="25">
        <v>5</v>
      </c>
      <c r="R74" s="25">
        <v>5</v>
      </c>
      <c r="S74" s="25">
        <v>5</v>
      </c>
      <c r="T74" s="28">
        <v>4</v>
      </c>
      <c r="U74" s="59">
        <f t="shared" si="6"/>
        <v>9</v>
      </c>
      <c r="V74" s="70"/>
      <c r="W74" s="69"/>
      <c r="X74" s="69"/>
      <c r="Y74" s="75"/>
      <c r="Z74" s="76">
        <f t="shared" si="7"/>
        <v>0</v>
      </c>
      <c r="AA74" s="76">
        <f t="shared" si="8"/>
        <v>9</v>
      </c>
    </row>
    <row r="75" spans="1:27" hidden="1" x14ac:dyDescent="0.25">
      <c r="A75" s="93">
        <v>73</v>
      </c>
      <c r="B75" s="78" t="str">
        <f>VLOOKUP(E75,'[1]9-11'!$A$2:$G$115,5,FALSE)</f>
        <v>Чирков Никита Эдуардович</v>
      </c>
      <c r="C75" s="90" t="str">
        <f>VLOOKUP(E75,'[1]9-11'!$A$2:$G$115,7,FALSE)</f>
        <v>МАОУ "Лицей №5"</v>
      </c>
      <c r="D75" s="106">
        <f>VLOOKUP(E75,'[1]9-11'!$A$2:$G$115,6,FALSE)</f>
        <v>11</v>
      </c>
      <c r="E75" s="63" t="s">
        <v>95</v>
      </c>
      <c r="F75" s="24">
        <v>1</v>
      </c>
      <c r="G75" s="25">
        <v>1</v>
      </c>
      <c r="H75" s="25">
        <v>2</v>
      </c>
      <c r="I75" s="25">
        <v>2</v>
      </c>
      <c r="J75" s="26">
        <v>2</v>
      </c>
      <c r="K75" s="27">
        <v>4</v>
      </c>
      <c r="L75" s="25">
        <v>2</v>
      </c>
      <c r="M75" s="25">
        <v>5</v>
      </c>
      <c r="N75" s="25">
        <v>3</v>
      </c>
      <c r="O75" s="28">
        <v>5</v>
      </c>
      <c r="P75" s="24">
        <v>134</v>
      </c>
      <c r="Q75" s="25">
        <v>125</v>
      </c>
      <c r="R75" s="25">
        <v>135</v>
      </c>
      <c r="S75" s="25">
        <v>235</v>
      </c>
      <c r="T75" s="28">
        <v>245</v>
      </c>
      <c r="U75" s="59">
        <f t="shared" si="6"/>
        <v>8</v>
      </c>
      <c r="V75" s="70"/>
      <c r="W75" s="69"/>
      <c r="X75" s="69"/>
      <c r="Y75" s="75"/>
      <c r="Z75" s="76">
        <f t="shared" si="7"/>
        <v>0</v>
      </c>
      <c r="AA75" s="76">
        <f t="shared" si="8"/>
        <v>8</v>
      </c>
    </row>
    <row r="76" spans="1:27" hidden="1" x14ac:dyDescent="0.25">
      <c r="A76" s="93">
        <v>74</v>
      </c>
      <c r="B76" s="78" t="str">
        <f>VLOOKUP(E76,'[1]9-11'!$A$2:$G$115,5,FALSE)</f>
        <v>Углицких Ольга Александровна</v>
      </c>
      <c r="C76" s="90" t="str">
        <f>VLOOKUP(E76,'[1]9-11'!$A$2:$G$115,7,FALSE)</f>
        <v>МАОУ «СОШ №25»</v>
      </c>
      <c r="D76" s="106">
        <f>VLOOKUP(E76,'[1]9-11'!$A$2:$G$115,6,FALSE)</f>
        <v>10</v>
      </c>
      <c r="E76" s="63" t="s">
        <v>124</v>
      </c>
      <c r="F76" s="24">
        <v>1</v>
      </c>
      <c r="G76" s="25">
        <v>1</v>
      </c>
      <c r="H76" s="25">
        <v>2</v>
      </c>
      <c r="I76" s="25">
        <v>1</v>
      </c>
      <c r="J76" s="26">
        <v>1</v>
      </c>
      <c r="K76" s="27">
        <v>4</v>
      </c>
      <c r="L76" s="25">
        <v>2</v>
      </c>
      <c r="M76" s="25">
        <v>5</v>
      </c>
      <c r="N76" s="25">
        <v>4</v>
      </c>
      <c r="O76" s="28">
        <v>3</v>
      </c>
      <c r="P76" s="24">
        <v>245</v>
      </c>
      <c r="Q76" s="25">
        <v>245</v>
      </c>
      <c r="R76" s="25">
        <v>24</v>
      </c>
      <c r="S76" s="25">
        <v>145</v>
      </c>
      <c r="T76" s="28">
        <v>1235</v>
      </c>
      <c r="U76" s="59">
        <f t="shared" si="6"/>
        <v>8</v>
      </c>
      <c r="V76" s="70">
        <v>0</v>
      </c>
      <c r="W76" s="69">
        <v>0</v>
      </c>
      <c r="X76" s="69"/>
      <c r="Y76" s="75">
        <v>0</v>
      </c>
      <c r="Z76" s="76">
        <f t="shared" si="7"/>
        <v>0</v>
      </c>
      <c r="AA76" s="76">
        <f t="shared" si="8"/>
        <v>8</v>
      </c>
    </row>
    <row r="77" spans="1:27" ht="15.75" thickBot="1" x14ac:dyDescent="0.3">
      <c r="A77" s="94">
        <v>26</v>
      </c>
      <c r="B77" s="95" t="str">
        <f>VLOOKUP(E77,'[1]9-11'!$A$2:$G$115,5,FALSE)</f>
        <v>Будник Семен Александрович</v>
      </c>
      <c r="C77" s="90" t="str">
        <f>VLOOKUP(E77,'[1]9-11'!$A$2:$G$115,7,FALSE)</f>
        <v>МАОУ "Гимназия №2"</v>
      </c>
      <c r="D77" s="107">
        <f>VLOOKUP(E77,'[1]9-11'!$A$2:$G$115,6,FALSE)</f>
        <v>9</v>
      </c>
      <c r="E77" s="63" t="s">
        <v>94</v>
      </c>
      <c r="F77" s="24">
        <v>2</v>
      </c>
      <c r="G77" s="25">
        <v>2</v>
      </c>
      <c r="H77" s="25">
        <v>2</v>
      </c>
      <c r="I77" s="25">
        <v>1</v>
      </c>
      <c r="J77" s="26">
        <v>2</v>
      </c>
      <c r="K77" s="27">
        <v>5</v>
      </c>
      <c r="L77" s="25">
        <v>2</v>
      </c>
      <c r="M77" s="25">
        <v>5</v>
      </c>
      <c r="N77" s="25">
        <v>2</v>
      </c>
      <c r="O77" s="28">
        <v>4</v>
      </c>
      <c r="P77" s="24">
        <v>145</v>
      </c>
      <c r="Q77" s="25">
        <v>24</v>
      </c>
      <c r="R77" s="25">
        <v>34</v>
      </c>
      <c r="S77" s="25">
        <v>145</v>
      </c>
      <c r="T77" s="28">
        <v>245</v>
      </c>
      <c r="U77" s="59">
        <f t="shared" si="6"/>
        <v>7</v>
      </c>
      <c r="V77" s="70">
        <v>0</v>
      </c>
      <c r="W77" s="69">
        <v>0</v>
      </c>
      <c r="X77" s="69"/>
      <c r="Y77" s="75"/>
      <c r="Z77" s="76">
        <f t="shared" si="7"/>
        <v>0</v>
      </c>
      <c r="AA77" s="76">
        <f t="shared" si="8"/>
        <v>7</v>
      </c>
    </row>
    <row r="78" spans="1:27" ht="24.75" hidden="1" customHeight="1" thickBot="1" x14ac:dyDescent="0.25">
      <c r="B78" s="83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 s="42"/>
      <c r="W78" s="42"/>
      <c r="X78" s="42"/>
      <c r="Y78" s="42"/>
      <c r="Z78" s="42"/>
      <c r="AA78" s="42"/>
    </row>
    <row r="79" spans="1:27" ht="13.5" customHeight="1" thickBot="1" x14ac:dyDescent="0.25">
      <c r="A79" s="79">
        <v>75</v>
      </c>
      <c r="B79" s="81" t="s">
        <v>3</v>
      </c>
      <c r="C79" s="56"/>
      <c r="D79" s="97"/>
      <c r="E79" s="65"/>
      <c r="F79" s="29">
        <f t="shared" ref="F79:T79" si="9">COUNTIF(F3:F77,F1)</f>
        <v>58</v>
      </c>
      <c r="G79" s="49">
        <f t="shared" si="9"/>
        <v>54</v>
      </c>
      <c r="H79" s="49">
        <f t="shared" si="9"/>
        <v>60</v>
      </c>
      <c r="I79" s="49">
        <f t="shared" si="9"/>
        <v>44</v>
      </c>
      <c r="J79" s="50">
        <f t="shared" si="9"/>
        <v>64</v>
      </c>
      <c r="K79" s="29">
        <f t="shared" si="9"/>
        <v>56</v>
      </c>
      <c r="L79" s="49">
        <f t="shared" si="9"/>
        <v>68</v>
      </c>
      <c r="M79" s="49">
        <f t="shared" si="9"/>
        <v>69</v>
      </c>
      <c r="N79" s="49">
        <f t="shared" si="9"/>
        <v>59</v>
      </c>
      <c r="O79" s="49">
        <f t="shared" si="9"/>
        <v>29</v>
      </c>
      <c r="P79" s="29">
        <f t="shared" si="9"/>
        <v>9</v>
      </c>
      <c r="Q79" s="49">
        <f t="shared" si="9"/>
        <v>36</v>
      </c>
      <c r="R79" s="49">
        <f t="shared" si="9"/>
        <v>1</v>
      </c>
      <c r="S79" s="49">
        <f t="shared" si="9"/>
        <v>10</v>
      </c>
      <c r="T79" s="50">
        <f t="shared" si="9"/>
        <v>32</v>
      </c>
      <c r="U79" s="45">
        <f t="shared" ref="U79:AA79" si="10">MAX(U3:U77)</f>
        <v>27</v>
      </c>
      <c r="V79" s="46">
        <f t="shared" si="10"/>
        <v>20</v>
      </c>
      <c r="W79" s="47">
        <f t="shared" si="10"/>
        <v>15</v>
      </c>
      <c r="X79" s="47">
        <f t="shared" si="10"/>
        <v>15</v>
      </c>
      <c r="Y79" s="48">
        <f t="shared" si="10"/>
        <v>20</v>
      </c>
      <c r="Z79" s="55">
        <f t="shared" si="10"/>
        <v>68</v>
      </c>
      <c r="AA79" s="45">
        <f t="shared" si="10"/>
        <v>91</v>
      </c>
    </row>
    <row r="80" spans="1:27" ht="13.5" customHeight="1" thickBot="1" x14ac:dyDescent="0.25">
      <c r="A80" s="30"/>
      <c r="B80" s="80" t="s">
        <v>4</v>
      </c>
      <c r="C80" s="32"/>
      <c r="D80" s="108"/>
      <c r="E80" s="66"/>
      <c r="F80" s="33">
        <f t="shared" ref="F80:T80" si="11">F79/$A$79*100</f>
        <v>77.333333333333329</v>
      </c>
      <c r="G80" s="51">
        <f t="shared" si="11"/>
        <v>72</v>
      </c>
      <c r="H80" s="51">
        <f t="shared" si="11"/>
        <v>80</v>
      </c>
      <c r="I80" s="51">
        <f t="shared" si="11"/>
        <v>58.666666666666664</v>
      </c>
      <c r="J80" s="52">
        <f t="shared" si="11"/>
        <v>85.333333333333343</v>
      </c>
      <c r="K80" s="33">
        <f t="shared" si="11"/>
        <v>74.666666666666671</v>
      </c>
      <c r="L80" s="51">
        <f t="shared" si="11"/>
        <v>90.666666666666657</v>
      </c>
      <c r="M80" s="51">
        <f t="shared" si="11"/>
        <v>92</v>
      </c>
      <c r="N80" s="51">
        <f t="shared" si="11"/>
        <v>78.666666666666657</v>
      </c>
      <c r="O80" s="51">
        <f t="shared" si="11"/>
        <v>38.666666666666664</v>
      </c>
      <c r="P80" s="87">
        <f t="shared" si="11"/>
        <v>12</v>
      </c>
      <c r="Q80" s="84">
        <f t="shared" si="11"/>
        <v>48</v>
      </c>
      <c r="R80" s="84">
        <f t="shared" si="11"/>
        <v>1.3333333333333335</v>
      </c>
      <c r="S80" s="84">
        <f t="shared" si="11"/>
        <v>13.333333333333334</v>
      </c>
      <c r="T80" s="85">
        <f t="shared" si="11"/>
        <v>42.666666666666671</v>
      </c>
      <c r="U80" s="34"/>
      <c r="V80" s="35"/>
      <c r="W80" s="36"/>
      <c r="X80" s="36"/>
      <c r="Y80" s="37"/>
      <c r="Z80" s="54"/>
      <c r="AA80" s="34"/>
    </row>
    <row r="81" spans="1:32" x14ac:dyDescent="0.25">
      <c r="U81" s="38"/>
      <c r="V81" s="39"/>
      <c r="W81" s="39"/>
      <c r="X81" s="39"/>
      <c r="Y81" s="39"/>
      <c r="Z81" s="38"/>
      <c r="AA81" s="38"/>
    </row>
    <row r="82" spans="1:32" x14ac:dyDescent="0.25">
      <c r="B82" s="40">
        <v>42343</v>
      </c>
      <c r="C82" s="40"/>
      <c r="D82" s="109"/>
      <c r="E82" s="67"/>
      <c r="AB82" s="42"/>
    </row>
    <row r="84" spans="1:32" x14ac:dyDescent="0.25">
      <c r="B84" s="98">
        <f>A77*0.08</f>
        <v>2.08</v>
      </c>
      <c r="C84" s="121" t="s">
        <v>176</v>
      </c>
    </row>
    <row r="85" spans="1:32" x14ac:dyDescent="0.25">
      <c r="B85" s="98">
        <f>A77*0.35</f>
        <v>9.1</v>
      </c>
      <c r="C85" s="122" t="s">
        <v>175</v>
      </c>
    </row>
    <row r="93" spans="1:32" s="41" customFormat="1" x14ac:dyDescent="0.25">
      <c r="A93"/>
      <c r="B93" s="18"/>
      <c r="C93" s="18"/>
      <c r="D93" s="43"/>
      <c r="E93" s="68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V93" s="1"/>
      <c r="W93" s="1"/>
      <c r="X93" s="1"/>
      <c r="Y93" s="1"/>
      <c r="AB93"/>
      <c r="AC93"/>
      <c r="AD93"/>
      <c r="AE93"/>
      <c r="AF93"/>
    </row>
    <row r="94" spans="1:32" s="41" customFormat="1" x14ac:dyDescent="0.25">
      <c r="A94"/>
      <c r="B94" s="18"/>
      <c r="C94" s="18"/>
      <c r="D94" s="43"/>
      <c r="E94" s="68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V94" s="1"/>
      <c r="W94" s="1"/>
      <c r="X94" s="1"/>
      <c r="Y94" s="1"/>
      <c r="AB94"/>
      <c r="AC94"/>
      <c r="AD94"/>
      <c r="AE94"/>
      <c r="AF94"/>
    </row>
  </sheetData>
  <autoFilter ref="A2:AF77">
    <filterColumn colId="3">
      <filters>
        <filter val="9"/>
      </filters>
    </filterColumn>
    <sortState ref="A3:AF77">
      <sortCondition descending="1" ref="AA2"/>
    </sortState>
  </autoFilter>
  <conditionalFormatting sqref="F3:T51 F67:T77">
    <cfRule type="cellIs" dxfId="8" priority="3" stopIfTrue="1" operator="notEqual">
      <formula>F$1</formula>
    </cfRule>
  </conditionalFormatting>
  <conditionalFormatting sqref="F80:T80">
    <cfRule type="cellIs" dxfId="7" priority="2" stopIfTrue="1" operator="lessThanOrEqual">
      <formula>50</formula>
    </cfRule>
  </conditionalFormatting>
  <conditionalFormatting sqref="F52:T66">
    <cfRule type="cellIs" dxfId="6" priority="1" stopIfTrue="1" operator="notEqual">
      <formula>F$1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4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35.28515625" bestFit="1" customWidth="1"/>
    <col min="3" max="3" width="21" bestFit="1" customWidth="1"/>
    <col min="4" max="4" width="6.42578125" style="1" customWidth="1"/>
    <col min="5" max="5" width="10.7109375" style="64" bestFit="1" customWidth="1"/>
    <col min="6" max="15" width="3.28515625" style="1" customWidth="1"/>
    <col min="16" max="20" width="7.42578125" style="1" bestFit="1" customWidth="1"/>
    <col min="21" max="21" width="5" style="41" customWidth="1"/>
    <col min="22" max="25" width="4.5703125" style="1" bestFit="1" customWidth="1"/>
    <col min="26" max="26" width="4.5703125" style="41" customWidth="1"/>
    <col min="27" max="27" width="4.5703125" style="41" bestFit="1" customWidth="1"/>
    <col min="28" max="28" width="4.140625" customWidth="1"/>
    <col min="242" max="242" width="3.7109375" bestFit="1" customWidth="1"/>
    <col min="243" max="243" width="21.140625" bestFit="1" customWidth="1"/>
    <col min="244" max="244" width="7.7109375" bestFit="1" customWidth="1"/>
    <col min="245" max="253" width="3.28515625" customWidth="1"/>
  </cols>
  <sheetData>
    <row r="1" spans="1:32" ht="13.5" thickBot="1" x14ac:dyDescent="0.25">
      <c r="A1" s="2"/>
      <c r="B1" s="53"/>
      <c r="C1" s="77"/>
      <c r="D1" s="77"/>
      <c r="E1" s="60" t="s">
        <v>0</v>
      </c>
      <c r="F1" s="3">
        <v>1</v>
      </c>
      <c r="G1" s="4">
        <v>2</v>
      </c>
      <c r="H1" s="4">
        <v>2</v>
      </c>
      <c r="I1" s="4">
        <v>1</v>
      </c>
      <c r="J1" s="5">
        <v>1</v>
      </c>
      <c r="K1" s="6">
        <v>4</v>
      </c>
      <c r="L1" s="4">
        <v>1</v>
      </c>
      <c r="M1" s="4">
        <v>5</v>
      </c>
      <c r="N1" s="4">
        <v>2</v>
      </c>
      <c r="O1" s="4">
        <v>5</v>
      </c>
      <c r="P1" s="3">
        <v>125</v>
      </c>
      <c r="Q1" s="4">
        <v>12</v>
      </c>
      <c r="R1" s="4">
        <v>123</v>
      </c>
      <c r="S1" s="4">
        <v>25</v>
      </c>
      <c r="T1" s="7">
        <v>124</v>
      </c>
      <c r="U1" s="8"/>
      <c r="V1" s="9"/>
      <c r="W1" s="9"/>
      <c r="X1" s="9"/>
      <c r="Y1" s="9"/>
      <c r="Z1" s="8"/>
      <c r="AA1" s="8"/>
    </row>
    <row r="2" spans="1:32" s="18" customFormat="1" ht="61.5" thickBot="1" x14ac:dyDescent="0.25">
      <c r="A2" s="96" t="s">
        <v>1</v>
      </c>
      <c r="B2" s="82" t="s">
        <v>5</v>
      </c>
      <c r="C2" s="99" t="s">
        <v>178</v>
      </c>
      <c r="D2" s="104" t="s">
        <v>177</v>
      </c>
      <c r="E2" s="61" t="s">
        <v>7</v>
      </c>
      <c r="F2" s="10">
        <v>1</v>
      </c>
      <c r="G2" s="11">
        <v>2</v>
      </c>
      <c r="H2" s="11">
        <v>3</v>
      </c>
      <c r="I2" s="11">
        <v>4</v>
      </c>
      <c r="J2" s="12">
        <v>5</v>
      </c>
      <c r="K2" s="13">
        <v>6</v>
      </c>
      <c r="L2" s="11">
        <v>7</v>
      </c>
      <c r="M2" s="11">
        <v>8</v>
      </c>
      <c r="N2" s="11">
        <v>9</v>
      </c>
      <c r="O2" s="11">
        <v>10</v>
      </c>
      <c r="P2" s="10">
        <v>16</v>
      </c>
      <c r="Q2" s="11">
        <v>17</v>
      </c>
      <c r="R2" s="11">
        <v>18</v>
      </c>
      <c r="S2" s="11">
        <v>19</v>
      </c>
      <c r="T2" s="14">
        <v>20</v>
      </c>
      <c r="U2" s="58" t="s">
        <v>173</v>
      </c>
      <c r="V2" s="16" t="s">
        <v>169</v>
      </c>
      <c r="W2" s="16" t="s">
        <v>170</v>
      </c>
      <c r="X2" s="16" t="s">
        <v>2</v>
      </c>
      <c r="Y2" s="16" t="s">
        <v>171</v>
      </c>
      <c r="Z2" s="15" t="s">
        <v>172</v>
      </c>
      <c r="AA2" s="15" t="s">
        <v>6</v>
      </c>
      <c r="AB2" s="17"/>
      <c r="AC2" s="17"/>
      <c r="AD2" s="17"/>
      <c r="AE2" s="17"/>
      <c r="AF2" s="17"/>
    </row>
    <row r="3" spans="1:32" hidden="1" x14ac:dyDescent="0.25">
      <c r="A3" s="92">
        <v>1</v>
      </c>
      <c r="B3" s="115" t="str">
        <f>VLOOKUP(E3,'[1]9-11'!$A$2:$G$115,5,FALSE)</f>
        <v>Гоголев Степан Леонидович</v>
      </c>
      <c r="C3" s="89" t="str">
        <f>VLOOKUP(E3,'[1]9-11'!$A$2:$G$115,7,FALSE)</f>
        <v>МАОУ "Гимназия №2"</v>
      </c>
      <c r="D3" s="105">
        <v>11</v>
      </c>
      <c r="E3" s="62" t="s">
        <v>100</v>
      </c>
      <c r="F3" s="19">
        <v>1</v>
      </c>
      <c r="G3" s="20">
        <v>2</v>
      </c>
      <c r="H3" s="20">
        <v>2</v>
      </c>
      <c r="I3" s="20">
        <v>1</v>
      </c>
      <c r="J3" s="21">
        <v>1</v>
      </c>
      <c r="K3" s="22">
        <v>4</v>
      </c>
      <c r="L3" s="20">
        <v>1</v>
      </c>
      <c r="M3" s="20">
        <v>5</v>
      </c>
      <c r="N3" s="20">
        <v>2</v>
      </c>
      <c r="O3" s="23">
        <v>5</v>
      </c>
      <c r="P3" s="19">
        <v>125</v>
      </c>
      <c r="Q3" s="20">
        <v>12</v>
      </c>
      <c r="R3" s="20">
        <v>24</v>
      </c>
      <c r="S3" s="20">
        <v>25</v>
      </c>
      <c r="T3" s="23">
        <v>124</v>
      </c>
      <c r="U3" s="44">
        <f t="shared" ref="U3:U34" si="0">1*(SUM(IF(F3=$F$1,1,0),IF(G3=$G$1,1,0),IF(H3=$H$1,1,0),IF(I3=$I$1,1,0),IF(J3=$J$1,1,0))+2*SUM(IF(K3=$K$1,1,0),IF(L3=$L$1,1,0),IF(M3=$M$1,1,0),IF(N3=$N$1,1,0),IF(O3=$O$1,1,0))+3*SUM(IF(P3=$P$1,1,0),IF(Q3=$Q$1,1,0),IF(R3=$R$1,1,0),IF(S3=$S$1,1,0),IF(T3=$T$1,1,0)))</f>
        <v>27</v>
      </c>
      <c r="V3" s="71">
        <v>15</v>
      </c>
      <c r="W3" s="72">
        <v>15</v>
      </c>
      <c r="X3" s="72">
        <v>14</v>
      </c>
      <c r="Y3" s="73">
        <v>20</v>
      </c>
      <c r="Z3" s="74">
        <f t="shared" ref="Z3:Z34" si="1">SUM(V3:Y3)</f>
        <v>64</v>
      </c>
      <c r="AA3" s="74">
        <f t="shared" ref="AA3:AA34" si="2">U3+Z3</f>
        <v>91</v>
      </c>
    </row>
    <row r="4" spans="1:32" hidden="1" x14ac:dyDescent="0.25">
      <c r="A4" s="93">
        <v>2</v>
      </c>
      <c r="B4" s="113" t="str">
        <f>VLOOKUP(E4,'[1]9-11'!$A$2:$G$115,5,FALSE)</f>
        <v>Ткачевская Татьяна Романовна</v>
      </c>
      <c r="C4" s="90" t="str">
        <f>VLOOKUP(E4,'[1]9-11'!$A$2:$G$115,7,FALSE)</f>
        <v>МАОУ "Лицей №10"</v>
      </c>
      <c r="D4" s="106">
        <f>VLOOKUP(E4,'[1]9-11'!$A$2:$G$115,6,FALSE)</f>
        <v>11</v>
      </c>
      <c r="E4" s="63" t="s">
        <v>115</v>
      </c>
      <c r="F4" s="24">
        <v>1</v>
      </c>
      <c r="G4" s="25">
        <v>2</v>
      </c>
      <c r="H4" s="25">
        <v>2</v>
      </c>
      <c r="I4" s="25">
        <v>2</v>
      </c>
      <c r="J4" s="26">
        <v>1</v>
      </c>
      <c r="K4" s="27">
        <v>4</v>
      </c>
      <c r="L4" s="25">
        <v>1</v>
      </c>
      <c r="M4" s="25">
        <v>5</v>
      </c>
      <c r="N4" s="25">
        <v>2</v>
      </c>
      <c r="O4" s="28">
        <v>5</v>
      </c>
      <c r="P4" s="24">
        <v>45</v>
      </c>
      <c r="Q4" s="25">
        <v>12</v>
      </c>
      <c r="R4" s="25">
        <v>134</v>
      </c>
      <c r="S4" s="25">
        <v>25</v>
      </c>
      <c r="T4" s="28">
        <v>14</v>
      </c>
      <c r="U4" s="59">
        <f t="shared" si="0"/>
        <v>20</v>
      </c>
      <c r="V4" s="70">
        <v>20</v>
      </c>
      <c r="W4" s="69">
        <v>15</v>
      </c>
      <c r="X4" s="69">
        <v>14</v>
      </c>
      <c r="Y4" s="75">
        <v>19</v>
      </c>
      <c r="Z4" s="76">
        <f t="shared" si="1"/>
        <v>68</v>
      </c>
      <c r="AA4" s="76">
        <f t="shared" si="2"/>
        <v>88</v>
      </c>
    </row>
    <row r="5" spans="1:32" hidden="1" x14ac:dyDescent="0.25">
      <c r="A5" s="93">
        <v>2</v>
      </c>
      <c r="B5" s="116" t="str">
        <f>VLOOKUP(E5,'[1]9-11'!$A$2:$G$115,5,FALSE)</f>
        <v>Кокоулина Мария Александровна</v>
      </c>
      <c r="C5" s="90" t="str">
        <f>VLOOKUP(E5,'[1]9-11'!$A$2:$G$115,7,FALSE)</f>
        <v>МАОУ "Лицей №10"</v>
      </c>
      <c r="D5" s="106">
        <v>11</v>
      </c>
      <c r="E5" s="63" t="s">
        <v>155</v>
      </c>
      <c r="F5" s="24">
        <v>1</v>
      </c>
      <c r="G5" s="25">
        <v>2</v>
      </c>
      <c r="H5" s="25">
        <v>2</v>
      </c>
      <c r="I5" s="25">
        <v>1</v>
      </c>
      <c r="J5" s="26">
        <v>1</v>
      </c>
      <c r="K5" s="27">
        <v>4</v>
      </c>
      <c r="L5" s="25">
        <v>1</v>
      </c>
      <c r="M5" s="25">
        <v>5</v>
      </c>
      <c r="N5" s="25">
        <v>2</v>
      </c>
      <c r="O5" s="28">
        <v>1</v>
      </c>
      <c r="P5" s="24">
        <v>145</v>
      </c>
      <c r="Q5" s="25">
        <v>12</v>
      </c>
      <c r="R5" s="25">
        <v>23</v>
      </c>
      <c r="S5" s="25">
        <v>145</v>
      </c>
      <c r="T5" s="28">
        <v>124</v>
      </c>
      <c r="U5" s="59">
        <f t="shared" si="0"/>
        <v>19</v>
      </c>
      <c r="V5" s="70">
        <v>19.5</v>
      </c>
      <c r="W5" s="69">
        <v>15</v>
      </c>
      <c r="X5" s="69">
        <v>13</v>
      </c>
      <c r="Y5" s="75">
        <v>20</v>
      </c>
      <c r="Z5" s="76">
        <f t="shared" si="1"/>
        <v>67.5</v>
      </c>
      <c r="AA5" s="76">
        <f t="shared" si="2"/>
        <v>86.5</v>
      </c>
    </row>
    <row r="6" spans="1:32" hidden="1" x14ac:dyDescent="0.25">
      <c r="A6" s="93">
        <v>4</v>
      </c>
      <c r="B6" s="113" t="str">
        <f>VLOOKUP(E6,'[1]9-11'!$A$2:$G$115,5,FALSE)</f>
        <v>Гульмамедов Андрей Юрьевич</v>
      </c>
      <c r="C6" s="90" t="str">
        <f>VLOOKUP(E6,'[1]9-11'!$A$2:$G$115,7,FALSE)</f>
        <v>МАОУ "Лицей №10"</v>
      </c>
      <c r="D6" s="106">
        <f>VLOOKUP(E6,'[1]9-11'!$A$2:$G$115,6,FALSE)</f>
        <v>11</v>
      </c>
      <c r="E6" s="63" t="s">
        <v>113</v>
      </c>
      <c r="F6" s="24">
        <v>1</v>
      </c>
      <c r="G6" s="25">
        <v>2</v>
      </c>
      <c r="H6" s="25">
        <v>2</v>
      </c>
      <c r="I6" s="25">
        <v>2</v>
      </c>
      <c r="J6" s="26">
        <v>1</v>
      </c>
      <c r="K6" s="27">
        <v>4</v>
      </c>
      <c r="L6" s="25">
        <v>1</v>
      </c>
      <c r="M6" s="25">
        <v>5</v>
      </c>
      <c r="N6" s="25">
        <v>2</v>
      </c>
      <c r="O6" s="28">
        <v>5</v>
      </c>
      <c r="P6" s="24">
        <v>14</v>
      </c>
      <c r="Q6" s="25">
        <v>12</v>
      </c>
      <c r="R6" s="25">
        <v>123</v>
      </c>
      <c r="S6" s="25">
        <v>35</v>
      </c>
      <c r="T6" s="28">
        <v>124</v>
      </c>
      <c r="U6" s="59">
        <f t="shared" si="0"/>
        <v>23</v>
      </c>
      <c r="V6" s="70">
        <v>14</v>
      </c>
      <c r="W6" s="69">
        <v>2</v>
      </c>
      <c r="X6" s="69">
        <v>15</v>
      </c>
      <c r="Y6" s="75">
        <v>20</v>
      </c>
      <c r="Z6" s="76">
        <f t="shared" si="1"/>
        <v>51</v>
      </c>
      <c r="AA6" s="76">
        <f t="shared" si="2"/>
        <v>74</v>
      </c>
    </row>
    <row r="7" spans="1:32" ht="25.5" hidden="1" x14ac:dyDescent="0.25">
      <c r="A7" s="93">
        <v>5</v>
      </c>
      <c r="B7" s="113" t="str">
        <f>VLOOKUP(E7,'[1]9-11'!$A$2:$G$115,5,FALSE)</f>
        <v>Бызов Алексей Сергеевич</v>
      </c>
      <c r="C7" s="90" t="str">
        <f>VLOOKUP(E7,'[1]9-11'!$A$2:$G$115,7,FALSE)</f>
        <v>МБОУ "Гимназия №17"</v>
      </c>
      <c r="D7" s="106">
        <f>VLOOKUP(E7,'[1]9-11'!$A$2:$G$115,6,FALSE)</f>
        <v>11</v>
      </c>
      <c r="E7" s="63" t="s">
        <v>168</v>
      </c>
      <c r="F7" s="24">
        <v>1</v>
      </c>
      <c r="G7" s="25">
        <v>2</v>
      </c>
      <c r="H7" s="25">
        <v>2</v>
      </c>
      <c r="I7" s="25">
        <v>1</v>
      </c>
      <c r="J7" s="26">
        <v>1</v>
      </c>
      <c r="K7" s="27">
        <v>4</v>
      </c>
      <c r="L7" s="25">
        <v>1</v>
      </c>
      <c r="M7" s="25">
        <v>5</v>
      </c>
      <c r="N7" s="25">
        <v>2</v>
      </c>
      <c r="O7" s="28">
        <v>5</v>
      </c>
      <c r="P7" s="24">
        <v>125</v>
      </c>
      <c r="Q7" s="25">
        <v>12</v>
      </c>
      <c r="R7" s="25">
        <v>3</v>
      </c>
      <c r="S7" s="25">
        <v>2</v>
      </c>
      <c r="T7" s="28">
        <v>124</v>
      </c>
      <c r="U7" s="59">
        <f t="shared" si="0"/>
        <v>24</v>
      </c>
      <c r="V7" s="70">
        <v>0</v>
      </c>
      <c r="W7" s="69">
        <v>15</v>
      </c>
      <c r="X7" s="69">
        <v>10</v>
      </c>
      <c r="Y7" s="75">
        <v>20</v>
      </c>
      <c r="Z7" s="76">
        <f t="shared" si="1"/>
        <v>45</v>
      </c>
      <c r="AA7" s="76">
        <f t="shared" si="2"/>
        <v>69</v>
      </c>
    </row>
    <row r="8" spans="1:32" ht="25.5" hidden="1" x14ac:dyDescent="0.25">
      <c r="A8" s="93">
        <v>6</v>
      </c>
      <c r="B8" s="113" t="str">
        <f>VLOOKUP(E8,'[1]9-11'!$A$2:$G$115,5,FALSE)</f>
        <v>Новикова Анна Сергеевна</v>
      </c>
      <c r="C8" s="90" t="str">
        <f>VLOOKUP(E8,'[1]9-11'!$A$2:$G$115,7,FALSE)</f>
        <v>МБОУ "Гимназия №17"</v>
      </c>
      <c r="D8" s="106">
        <f>VLOOKUP(E8,'[1]9-11'!$A$2:$G$115,6,FALSE)</f>
        <v>11</v>
      </c>
      <c r="E8" s="63" t="s">
        <v>161</v>
      </c>
      <c r="F8" s="24">
        <v>1</v>
      </c>
      <c r="G8" s="25">
        <v>2</v>
      </c>
      <c r="H8" s="25">
        <v>2</v>
      </c>
      <c r="I8" s="25">
        <v>1</v>
      </c>
      <c r="J8" s="26">
        <v>2</v>
      </c>
      <c r="K8" s="27">
        <v>4</v>
      </c>
      <c r="L8" s="25">
        <v>1</v>
      </c>
      <c r="M8" s="25">
        <v>5</v>
      </c>
      <c r="N8" s="25">
        <v>2</v>
      </c>
      <c r="O8" s="28">
        <v>5</v>
      </c>
      <c r="P8" s="24">
        <v>134</v>
      </c>
      <c r="Q8" s="25">
        <v>12</v>
      </c>
      <c r="R8" s="25">
        <v>12345</v>
      </c>
      <c r="S8" s="25">
        <v>3</v>
      </c>
      <c r="T8" s="28">
        <v>124</v>
      </c>
      <c r="U8" s="59">
        <f t="shared" si="0"/>
        <v>20</v>
      </c>
      <c r="V8" s="70">
        <v>20</v>
      </c>
      <c r="W8" s="69">
        <v>15</v>
      </c>
      <c r="X8" s="69">
        <v>13</v>
      </c>
      <c r="Y8" s="75">
        <v>1</v>
      </c>
      <c r="Z8" s="76">
        <f t="shared" si="1"/>
        <v>49</v>
      </c>
      <c r="AA8" s="76">
        <f t="shared" si="2"/>
        <v>69</v>
      </c>
    </row>
    <row r="9" spans="1:32" ht="25.5" x14ac:dyDescent="0.25">
      <c r="A9" s="93">
        <v>1</v>
      </c>
      <c r="B9" s="116" t="str">
        <f>VLOOKUP(E9,'[1]9-11'!$A$2:$G$115,5,FALSE)</f>
        <v>Козлов Александр Александрович</v>
      </c>
      <c r="C9" s="90" t="str">
        <f>VLOOKUP(E9,'[1]9-11'!$A$2:$G$115,7,FALSE)</f>
        <v>МБОУ "Гимназия №17"</v>
      </c>
      <c r="D9" s="106">
        <f>VLOOKUP(E9,'[1]9-11'!$A$2:$G$115,6,FALSE)</f>
        <v>10</v>
      </c>
      <c r="E9" s="63" t="s">
        <v>157</v>
      </c>
      <c r="F9" s="24">
        <v>1</v>
      </c>
      <c r="G9" s="25">
        <v>1</v>
      </c>
      <c r="H9" s="25">
        <v>2</v>
      </c>
      <c r="I9" s="25">
        <v>2</v>
      </c>
      <c r="J9" s="26">
        <v>1</v>
      </c>
      <c r="K9" s="27">
        <v>4</v>
      </c>
      <c r="L9" s="25">
        <v>1</v>
      </c>
      <c r="M9" s="25">
        <v>5</v>
      </c>
      <c r="N9" s="25">
        <v>2</v>
      </c>
      <c r="O9" s="28">
        <v>5</v>
      </c>
      <c r="P9" s="24">
        <v>125</v>
      </c>
      <c r="Q9" s="25">
        <v>124</v>
      </c>
      <c r="R9" s="25">
        <v>135</v>
      </c>
      <c r="S9" s="25">
        <v>12</v>
      </c>
      <c r="T9" s="28">
        <v>145</v>
      </c>
      <c r="U9" s="59">
        <f t="shared" si="0"/>
        <v>16</v>
      </c>
      <c r="V9" s="70">
        <v>0</v>
      </c>
      <c r="W9" s="69">
        <v>15</v>
      </c>
      <c r="X9" s="69">
        <v>15</v>
      </c>
      <c r="Y9" s="75">
        <v>18</v>
      </c>
      <c r="Z9" s="76">
        <f t="shared" si="1"/>
        <v>48</v>
      </c>
      <c r="AA9" s="76">
        <f t="shared" si="2"/>
        <v>64</v>
      </c>
    </row>
    <row r="10" spans="1:32" ht="25.5" x14ac:dyDescent="0.25">
      <c r="A10" s="93">
        <v>2</v>
      </c>
      <c r="B10" s="116" t="str">
        <f>VLOOKUP(E10,'[1]9-11'!$A$2:$G$115,5,FALSE)</f>
        <v>Малафеев Михаил Владиславович</v>
      </c>
      <c r="C10" s="90" t="str">
        <f>VLOOKUP(E10,'[1]9-11'!$A$2:$G$115,7,FALSE)</f>
        <v>МБОУ "Гимназия №17"</v>
      </c>
      <c r="D10" s="106">
        <f>VLOOKUP(E10,'[1]9-11'!$A$2:$G$115,6,FALSE)</f>
        <v>10</v>
      </c>
      <c r="E10" s="63" t="s">
        <v>135</v>
      </c>
      <c r="F10" s="24">
        <v>1</v>
      </c>
      <c r="G10" s="25">
        <v>2</v>
      </c>
      <c r="H10" s="25">
        <v>2</v>
      </c>
      <c r="I10" s="25">
        <v>1</v>
      </c>
      <c r="J10" s="26">
        <v>1</v>
      </c>
      <c r="K10" s="27">
        <v>4</v>
      </c>
      <c r="L10" s="25">
        <v>1</v>
      </c>
      <c r="M10" s="25">
        <v>5</v>
      </c>
      <c r="N10" s="25">
        <v>2</v>
      </c>
      <c r="O10" s="28">
        <v>5</v>
      </c>
      <c r="P10" s="24">
        <v>12</v>
      </c>
      <c r="Q10" s="25">
        <v>245</v>
      </c>
      <c r="R10" s="25">
        <v>15</v>
      </c>
      <c r="S10" s="25">
        <v>3</v>
      </c>
      <c r="T10" s="28">
        <v>1245</v>
      </c>
      <c r="U10" s="59">
        <f t="shared" si="0"/>
        <v>15</v>
      </c>
      <c r="V10" s="70"/>
      <c r="W10" s="69">
        <v>15</v>
      </c>
      <c r="X10" s="69">
        <v>12</v>
      </c>
      <c r="Y10" s="75">
        <v>20</v>
      </c>
      <c r="Z10" s="76">
        <f t="shared" si="1"/>
        <v>47</v>
      </c>
      <c r="AA10" s="76">
        <f t="shared" si="2"/>
        <v>62</v>
      </c>
    </row>
    <row r="11" spans="1:32" hidden="1" x14ac:dyDescent="0.25">
      <c r="A11" s="93">
        <v>9</v>
      </c>
      <c r="B11" s="114" t="str">
        <f>VLOOKUP(E11,'[1]9-11'!$A$2:$G$115,5,FALSE)</f>
        <v>Крюков Иван Алексеевич</v>
      </c>
      <c r="C11" s="90" t="str">
        <f>VLOOKUP(E11,'[1]9-11'!$A$2:$G$115,7,FALSE)</f>
        <v>МАОУ "Лицей №10"</v>
      </c>
      <c r="D11" s="106">
        <f>VLOOKUP(E11,'[1]9-11'!$A$2:$G$115,6,FALSE)</f>
        <v>9</v>
      </c>
      <c r="E11" s="63" t="s">
        <v>142</v>
      </c>
      <c r="F11" s="24">
        <v>1</v>
      </c>
      <c r="G11" s="25">
        <v>2</v>
      </c>
      <c r="H11" s="25">
        <v>1</v>
      </c>
      <c r="I11" s="25">
        <v>1</v>
      </c>
      <c r="J11" s="26">
        <v>1</v>
      </c>
      <c r="K11" s="27">
        <v>4</v>
      </c>
      <c r="L11" s="25">
        <v>1</v>
      </c>
      <c r="M11" s="25">
        <v>4</v>
      </c>
      <c r="N11" s="25">
        <v>2</v>
      </c>
      <c r="O11" s="28">
        <v>5</v>
      </c>
      <c r="P11" s="24">
        <v>245</v>
      </c>
      <c r="Q11" s="25">
        <v>125</v>
      </c>
      <c r="R11" s="25">
        <v>234</v>
      </c>
      <c r="S11" s="25">
        <v>35</v>
      </c>
      <c r="T11" s="28">
        <v>145</v>
      </c>
      <c r="U11" s="59">
        <f t="shared" si="0"/>
        <v>12</v>
      </c>
      <c r="V11" s="70">
        <v>0</v>
      </c>
      <c r="W11" s="69">
        <v>14</v>
      </c>
      <c r="X11" s="69">
        <v>15</v>
      </c>
      <c r="Y11" s="75">
        <v>20</v>
      </c>
      <c r="Z11" s="76">
        <f t="shared" si="1"/>
        <v>49</v>
      </c>
      <c r="AA11" s="76">
        <f t="shared" si="2"/>
        <v>61</v>
      </c>
    </row>
    <row r="12" spans="1:32" ht="25.5" x14ac:dyDescent="0.25">
      <c r="A12" s="93">
        <v>3</v>
      </c>
      <c r="B12" s="114" t="str">
        <f>VLOOKUP(E12,'[1]9-11'!$A$2:$G$115,5,FALSE)</f>
        <v>Кузнецова Екатерина Александровна</v>
      </c>
      <c r="C12" s="90" t="str">
        <f>VLOOKUP(E12,'[1]9-11'!$A$2:$G$115,7,FALSE)</f>
        <v>МБОУ "Гимназия №17"</v>
      </c>
      <c r="D12" s="106">
        <f>VLOOKUP(E12,'[1]9-11'!$A$2:$G$115,6,FALSE)</f>
        <v>10</v>
      </c>
      <c r="E12" s="63" t="s">
        <v>154</v>
      </c>
      <c r="F12" s="24">
        <v>2</v>
      </c>
      <c r="G12" s="25">
        <v>2</v>
      </c>
      <c r="H12" s="25">
        <v>2</v>
      </c>
      <c r="I12" s="25">
        <v>1</v>
      </c>
      <c r="J12" s="26">
        <v>1</v>
      </c>
      <c r="K12" s="27">
        <v>4</v>
      </c>
      <c r="L12" s="25">
        <v>1</v>
      </c>
      <c r="M12" s="25">
        <v>5</v>
      </c>
      <c r="N12" s="25">
        <v>2</v>
      </c>
      <c r="O12" s="28">
        <v>3</v>
      </c>
      <c r="P12" s="24">
        <v>145</v>
      </c>
      <c r="Q12" s="25">
        <v>12</v>
      </c>
      <c r="R12" s="25">
        <v>23</v>
      </c>
      <c r="S12" s="25">
        <v>25</v>
      </c>
      <c r="T12" s="28">
        <v>124</v>
      </c>
      <c r="U12" s="59">
        <f t="shared" si="0"/>
        <v>21</v>
      </c>
      <c r="V12" s="70">
        <v>4</v>
      </c>
      <c r="W12" s="69">
        <v>1</v>
      </c>
      <c r="X12" s="69">
        <v>14</v>
      </c>
      <c r="Y12" s="75">
        <v>19</v>
      </c>
      <c r="Z12" s="76">
        <f t="shared" si="1"/>
        <v>38</v>
      </c>
      <c r="AA12" s="76">
        <f t="shared" si="2"/>
        <v>59</v>
      </c>
    </row>
    <row r="13" spans="1:32" hidden="1" x14ac:dyDescent="0.25">
      <c r="A13" s="93">
        <v>11</v>
      </c>
      <c r="B13" s="114" t="str">
        <f>VLOOKUP(E13,'[1]9-11'!$A$2:$G$115,5,FALSE)</f>
        <v>Агеева Диана Юрьевна</v>
      </c>
      <c r="C13" s="90" t="str">
        <f>VLOOKUP(E13,'[1]9-11'!$A$2:$G$115,7,FALSE)</f>
        <v>МАОУ "Лицей №10"</v>
      </c>
      <c r="D13" s="106">
        <f>VLOOKUP(E13,'[1]9-11'!$A$2:$G$115,6,FALSE)</f>
        <v>11</v>
      </c>
      <c r="E13" s="63" t="s">
        <v>165</v>
      </c>
      <c r="F13" s="24">
        <v>1</v>
      </c>
      <c r="G13" s="25">
        <v>2</v>
      </c>
      <c r="H13" s="25">
        <v>2</v>
      </c>
      <c r="I13" s="25">
        <v>2</v>
      </c>
      <c r="J13" s="26">
        <v>1</v>
      </c>
      <c r="K13" s="27">
        <v>4</v>
      </c>
      <c r="L13" s="25">
        <v>1</v>
      </c>
      <c r="M13" s="25">
        <v>5</v>
      </c>
      <c r="N13" s="25">
        <v>2</v>
      </c>
      <c r="O13" s="28">
        <v>5</v>
      </c>
      <c r="P13" s="24">
        <v>24</v>
      </c>
      <c r="Q13" s="25">
        <v>124</v>
      </c>
      <c r="R13" s="25">
        <v>24</v>
      </c>
      <c r="S13" s="25">
        <v>135</v>
      </c>
      <c r="T13" s="28">
        <v>124</v>
      </c>
      <c r="U13" s="59">
        <f t="shared" si="0"/>
        <v>17</v>
      </c>
      <c r="V13" s="70">
        <v>0</v>
      </c>
      <c r="W13" s="69">
        <v>15</v>
      </c>
      <c r="X13" s="69">
        <v>15</v>
      </c>
      <c r="Y13" s="75">
        <v>12</v>
      </c>
      <c r="Z13" s="76">
        <f t="shared" si="1"/>
        <v>42</v>
      </c>
      <c r="AA13" s="76">
        <f t="shared" si="2"/>
        <v>59</v>
      </c>
    </row>
    <row r="14" spans="1:32" hidden="1" x14ac:dyDescent="0.25">
      <c r="A14" s="93">
        <v>4</v>
      </c>
      <c r="B14" s="114" t="str">
        <f>VLOOKUP(E14,'[1]9-11'!$A$2:$G$115,5,FALSE)</f>
        <v>Сушенцев Денис Сергеевич</v>
      </c>
      <c r="C14" s="90" t="str">
        <f>VLOOKUP(E14,'[1]9-11'!$A$2:$G$115,7,FALSE)</f>
        <v>МАОУ "Лицей №10"</v>
      </c>
      <c r="D14" s="106">
        <v>11</v>
      </c>
      <c r="E14" s="63" t="s">
        <v>117</v>
      </c>
      <c r="F14" s="24">
        <v>1</v>
      </c>
      <c r="G14" s="25">
        <v>2</v>
      </c>
      <c r="H14" s="25">
        <v>2</v>
      </c>
      <c r="I14" s="25">
        <v>2</v>
      </c>
      <c r="J14" s="26">
        <v>1</v>
      </c>
      <c r="K14" s="27">
        <v>5</v>
      </c>
      <c r="L14" s="25">
        <v>1</v>
      </c>
      <c r="M14" s="25">
        <v>5</v>
      </c>
      <c r="N14" s="25">
        <v>2</v>
      </c>
      <c r="O14" s="28">
        <v>5</v>
      </c>
      <c r="P14" s="24">
        <v>134</v>
      </c>
      <c r="Q14" s="25">
        <v>12</v>
      </c>
      <c r="R14" s="25">
        <v>1234</v>
      </c>
      <c r="S14" s="25">
        <v>135</v>
      </c>
      <c r="T14" s="28">
        <v>124</v>
      </c>
      <c r="U14" s="59">
        <f t="shared" si="0"/>
        <v>18</v>
      </c>
      <c r="V14" s="70"/>
      <c r="W14" s="69">
        <v>15</v>
      </c>
      <c r="X14" s="69">
        <v>2</v>
      </c>
      <c r="Y14" s="75">
        <v>20</v>
      </c>
      <c r="Z14" s="76">
        <f t="shared" si="1"/>
        <v>37</v>
      </c>
      <c r="AA14" s="76">
        <f t="shared" si="2"/>
        <v>55</v>
      </c>
    </row>
    <row r="15" spans="1:32" hidden="1" x14ac:dyDescent="0.25">
      <c r="A15" s="93">
        <v>5</v>
      </c>
      <c r="B15" s="114" t="str">
        <f>VLOOKUP(E15,'[1]9-11'!$A$2:$G$115,5,FALSE)</f>
        <v>Мосин Роман Васильевич</v>
      </c>
      <c r="C15" s="90" t="str">
        <f>VLOOKUP(E15,'[1]9-11'!$A$2:$G$115,7,FALSE)</f>
        <v>МАОУ "Лицей №10"</v>
      </c>
      <c r="D15" s="106">
        <v>11</v>
      </c>
      <c r="E15" s="63" t="s">
        <v>144</v>
      </c>
      <c r="F15" s="24">
        <v>1</v>
      </c>
      <c r="G15" s="25"/>
      <c r="H15" s="25">
        <v>2</v>
      </c>
      <c r="I15" s="25">
        <v>1</v>
      </c>
      <c r="J15" s="26">
        <v>1</v>
      </c>
      <c r="K15" s="27">
        <v>5</v>
      </c>
      <c r="L15" s="25">
        <v>1</v>
      </c>
      <c r="M15" s="25">
        <v>5</v>
      </c>
      <c r="N15" s="25">
        <v>2</v>
      </c>
      <c r="O15" s="28">
        <v>5</v>
      </c>
      <c r="P15" s="24">
        <v>125</v>
      </c>
      <c r="Q15" s="25">
        <v>12</v>
      </c>
      <c r="R15" s="25">
        <v>2</v>
      </c>
      <c r="S15" s="25">
        <v>24</v>
      </c>
      <c r="T15" s="28">
        <v>124</v>
      </c>
      <c r="U15" s="59">
        <f t="shared" si="0"/>
        <v>21</v>
      </c>
      <c r="V15" s="70">
        <v>6</v>
      </c>
      <c r="W15" s="69">
        <v>12</v>
      </c>
      <c r="X15" s="69">
        <v>15</v>
      </c>
      <c r="Y15" s="75">
        <v>0</v>
      </c>
      <c r="Z15" s="76">
        <f t="shared" si="1"/>
        <v>33</v>
      </c>
      <c r="AA15" s="76">
        <f t="shared" si="2"/>
        <v>54</v>
      </c>
    </row>
    <row r="16" spans="1:32" hidden="1" x14ac:dyDescent="0.25">
      <c r="A16" s="93">
        <v>14</v>
      </c>
      <c r="B16" s="114" t="str">
        <f>VLOOKUP(E16,'[1]9-11'!$A$2:$G$115,5,FALSE)</f>
        <v>Голдобина Ольга Игоревна</v>
      </c>
      <c r="C16" s="90" t="str">
        <f>VLOOKUP(E16,'[1]9-11'!$A$2:$G$115,7,FALSE)</f>
        <v>МАОУ "Лицей №10"</v>
      </c>
      <c r="D16" s="106">
        <f>VLOOKUP(E16,'[1]9-11'!$A$2:$G$115,6,FALSE)</f>
        <v>9</v>
      </c>
      <c r="E16" s="63" t="s">
        <v>102</v>
      </c>
      <c r="F16" s="24">
        <v>1</v>
      </c>
      <c r="G16" s="25">
        <v>2</v>
      </c>
      <c r="H16" s="25">
        <v>2</v>
      </c>
      <c r="I16" s="25">
        <v>2</v>
      </c>
      <c r="J16" s="26">
        <v>1</v>
      </c>
      <c r="K16" s="27">
        <v>4</v>
      </c>
      <c r="L16" s="25">
        <v>1</v>
      </c>
      <c r="M16" s="25">
        <v>5</v>
      </c>
      <c r="N16" s="25">
        <v>2</v>
      </c>
      <c r="O16" s="28">
        <v>5</v>
      </c>
      <c r="P16" s="24">
        <v>1</v>
      </c>
      <c r="Q16" s="25">
        <v>125</v>
      </c>
      <c r="R16" s="25">
        <v>34</v>
      </c>
      <c r="S16" s="25">
        <v>5</v>
      </c>
      <c r="T16" s="28">
        <v>124</v>
      </c>
      <c r="U16" s="59">
        <f t="shared" si="0"/>
        <v>17</v>
      </c>
      <c r="V16" s="70">
        <v>14</v>
      </c>
      <c r="W16" s="69">
        <v>15</v>
      </c>
      <c r="X16" s="69">
        <v>7</v>
      </c>
      <c r="Y16" s="75">
        <v>0</v>
      </c>
      <c r="Z16" s="76">
        <f t="shared" si="1"/>
        <v>36</v>
      </c>
      <c r="AA16" s="76">
        <f t="shared" si="2"/>
        <v>53</v>
      </c>
    </row>
    <row r="17" spans="1:27" hidden="1" x14ac:dyDescent="0.25">
      <c r="A17" s="93">
        <v>15</v>
      </c>
      <c r="B17" s="114" t="str">
        <f>VLOOKUP(E17,'[1]9-11'!$A$2:$G$115,5,FALSE)</f>
        <v>Соснин Юрий Алексеевич</v>
      </c>
      <c r="C17" s="90" t="str">
        <f>VLOOKUP(E17,'[1]9-11'!$A$2:$G$115,7,FALSE)</f>
        <v>МАОУ "СОШ №145"</v>
      </c>
      <c r="D17" s="106">
        <f>VLOOKUP(E17,'[1]9-11'!$A$2:$G$115,6,FALSE)</f>
        <v>9</v>
      </c>
      <c r="E17" s="63" t="s">
        <v>122</v>
      </c>
      <c r="F17" s="24">
        <v>1</v>
      </c>
      <c r="G17" s="25">
        <v>2</v>
      </c>
      <c r="H17" s="25">
        <v>2</v>
      </c>
      <c r="I17" s="25">
        <v>1</v>
      </c>
      <c r="J17" s="26">
        <v>1</v>
      </c>
      <c r="K17" s="27">
        <v>4</v>
      </c>
      <c r="L17" s="25">
        <v>1</v>
      </c>
      <c r="M17" s="25">
        <v>5</v>
      </c>
      <c r="N17" s="25">
        <v>2</v>
      </c>
      <c r="O17" s="28">
        <v>5</v>
      </c>
      <c r="P17" s="24">
        <v>45</v>
      </c>
      <c r="Q17" s="25">
        <v>12</v>
      </c>
      <c r="R17" s="25">
        <v>34</v>
      </c>
      <c r="S17" s="25">
        <v>35</v>
      </c>
      <c r="T17" s="28">
        <v>124</v>
      </c>
      <c r="U17" s="59">
        <f t="shared" si="0"/>
        <v>21</v>
      </c>
      <c r="V17" s="70">
        <v>6</v>
      </c>
      <c r="W17" s="69">
        <v>1</v>
      </c>
      <c r="X17" s="69">
        <v>7</v>
      </c>
      <c r="Y17" s="75">
        <v>16</v>
      </c>
      <c r="Z17" s="76">
        <f t="shared" si="1"/>
        <v>30</v>
      </c>
      <c r="AA17" s="76">
        <f t="shared" si="2"/>
        <v>51</v>
      </c>
    </row>
    <row r="18" spans="1:27" ht="25.5" x14ac:dyDescent="0.25">
      <c r="A18" s="93">
        <v>4</v>
      </c>
      <c r="B18" s="114" t="str">
        <f>VLOOKUP(E18,'[1]9-11'!$A$2:$G$115,5,FALSE)</f>
        <v>Воеводкина Мария Сергеевна</v>
      </c>
      <c r="C18" s="90" t="str">
        <f>VLOOKUP(E18,'[1]9-11'!$A$2:$G$115,7,FALSE)</f>
        <v>МБОУ "Гимназия №17"</v>
      </c>
      <c r="D18" s="106">
        <f>VLOOKUP(E18,'[1]9-11'!$A$2:$G$115,6,FALSE)</f>
        <v>10</v>
      </c>
      <c r="E18" s="63" t="s">
        <v>166</v>
      </c>
      <c r="F18" s="24">
        <v>1</v>
      </c>
      <c r="G18" s="25">
        <v>2</v>
      </c>
      <c r="H18" s="25">
        <v>2</v>
      </c>
      <c r="I18" s="25">
        <v>1</v>
      </c>
      <c r="J18" s="26">
        <v>2</v>
      </c>
      <c r="K18" s="27">
        <v>4</v>
      </c>
      <c r="L18" s="25">
        <v>1</v>
      </c>
      <c r="M18" s="25">
        <v>5</v>
      </c>
      <c r="N18" s="25">
        <v>2</v>
      </c>
      <c r="O18" s="28">
        <v>3</v>
      </c>
      <c r="P18" s="24">
        <v>23</v>
      </c>
      <c r="Q18" s="25">
        <v>12</v>
      </c>
      <c r="R18" s="25">
        <v>24</v>
      </c>
      <c r="S18" s="25">
        <v>235</v>
      </c>
      <c r="T18" s="28">
        <v>1245</v>
      </c>
      <c r="U18" s="59">
        <f t="shared" si="0"/>
        <v>15</v>
      </c>
      <c r="V18" s="70"/>
      <c r="W18" s="69">
        <v>1</v>
      </c>
      <c r="X18" s="69">
        <v>15</v>
      </c>
      <c r="Y18" s="75">
        <v>20</v>
      </c>
      <c r="Z18" s="76">
        <f t="shared" si="1"/>
        <v>36</v>
      </c>
      <c r="AA18" s="76">
        <f t="shared" si="2"/>
        <v>51</v>
      </c>
    </row>
    <row r="19" spans="1:27" hidden="1" x14ac:dyDescent="0.25">
      <c r="A19" s="93">
        <v>17</v>
      </c>
      <c r="B19" s="114" t="str">
        <f>VLOOKUP(E19,'[1]9-11'!$A$2:$G$115,5,FALSE)</f>
        <v>Чазов Валерий Александрович</v>
      </c>
      <c r="C19" s="90" t="str">
        <f>VLOOKUP(E19,'[1]9-11'!$A$2:$G$115,7,FALSE)</f>
        <v>МАОУ "СОШ №145"</v>
      </c>
      <c r="D19" s="106">
        <f>VLOOKUP(E19,'[1]9-11'!$A$2:$G$115,6,FALSE)</f>
        <v>11</v>
      </c>
      <c r="E19" s="63" t="s">
        <v>129</v>
      </c>
      <c r="F19" s="24">
        <v>1</v>
      </c>
      <c r="G19" s="25">
        <v>2</v>
      </c>
      <c r="H19" s="25">
        <v>2</v>
      </c>
      <c r="I19" s="25">
        <v>1</v>
      </c>
      <c r="J19" s="26">
        <v>1</v>
      </c>
      <c r="K19" s="27">
        <v>5</v>
      </c>
      <c r="L19" s="25">
        <v>1</v>
      </c>
      <c r="M19" s="25">
        <v>5</v>
      </c>
      <c r="N19" s="25">
        <v>2</v>
      </c>
      <c r="O19" s="28">
        <v>1</v>
      </c>
      <c r="P19" s="24">
        <v>245</v>
      </c>
      <c r="Q19" s="25">
        <v>124</v>
      </c>
      <c r="R19" s="25">
        <v>1345</v>
      </c>
      <c r="S19" s="25">
        <v>25</v>
      </c>
      <c r="T19" s="28">
        <v>145</v>
      </c>
      <c r="U19" s="59">
        <f t="shared" si="0"/>
        <v>14</v>
      </c>
      <c r="V19" s="70">
        <v>14</v>
      </c>
      <c r="W19" s="69">
        <v>3</v>
      </c>
      <c r="X19" s="69"/>
      <c r="Y19" s="75">
        <v>20</v>
      </c>
      <c r="Z19" s="76">
        <f t="shared" si="1"/>
        <v>37</v>
      </c>
      <c r="AA19" s="76">
        <f t="shared" si="2"/>
        <v>51</v>
      </c>
    </row>
    <row r="20" spans="1:27" hidden="1" x14ac:dyDescent="0.25">
      <c r="A20" s="93">
        <v>18</v>
      </c>
      <c r="B20" s="114" t="str">
        <f>VLOOKUP(E20,'[1]9-11'!$A$2:$G$115,5,FALSE)</f>
        <v>Мурзакаева Олеся Олеговна</v>
      </c>
      <c r="C20" s="90" t="str">
        <f>VLOOKUP(E20,'[1]9-11'!$A$2:$G$115,7,FALSE)</f>
        <v>МАОУ "Лицей №4"</v>
      </c>
      <c r="D20" s="106">
        <f>VLOOKUP(E20,'[1]9-11'!$A$2:$G$115,6,FALSE)</f>
        <v>11</v>
      </c>
      <c r="E20" s="63" t="s">
        <v>148</v>
      </c>
      <c r="F20" s="24">
        <v>2</v>
      </c>
      <c r="G20" s="25">
        <v>2</v>
      </c>
      <c r="H20" s="25">
        <v>2</v>
      </c>
      <c r="I20" s="25">
        <v>1</v>
      </c>
      <c r="J20" s="26">
        <v>2</v>
      </c>
      <c r="K20" s="27">
        <v>4</v>
      </c>
      <c r="L20" s="25">
        <v>1</v>
      </c>
      <c r="M20" s="25">
        <v>5</v>
      </c>
      <c r="N20" s="25">
        <v>3</v>
      </c>
      <c r="O20" s="28">
        <v>1</v>
      </c>
      <c r="P20" s="24">
        <v>125</v>
      </c>
      <c r="Q20" s="25">
        <v>15</v>
      </c>
      <c r="R20" s="25">
        <v>134</v>
      </c>
      <c r="S20" s="25">
        <v>25</v>
      </c>
      <c r="T20" s="28">
        <v>14</v>
      </c>
      <c r="U20" s="59">
        <f t="shared" si="0"/>
        <v>15</v>
      </c>
      <c r="V20" s="70">
        <v>0</v>
      </c>
      <c r="W20" s="69">
        <v>2</v>
      </c>
      <c r="X20" s="69">
        <v>13</v>
      </c>
      <c r="Y20" s="75">
        <v>20</v>
      </c>
      <c r="Z20" s="76">
        <f t="shared" si="1"/>
        <v>35</v>
      </c>
      <c r="AA20" s="76">
        <f t="shared" si="2"/>
        <v>50</v>
      </c>
    </row>
    <row r="21" spans="1:27" hidden="1" x14ac:dyDescent="0.25">
      <c r="A21" s="93">
        <v>19</v>
      </c>
      <c r="B21" s="114" t="str">
        <f>VLOOKUP(E21,'[1]9-11'!$A$2:$G$115,5,FALSE)</f>
        <v>Васильев Александр Владимирович</v>
      </c>
      <c r="C21" s="90" t="str">
        <f>VLOOKUP(E21,'[1]9-11'!$A$2:$G$115,7,FALSE)</f>
        <v>МАОУ "СОШ №145"</v>
      </c>
      <c r="D21" s="106">
        <f>VLOOKUP(E21,'[1]9-11'!$A$2:$G$115,6,FALSE)</f>
        <v>9</v>
      </c>
      <c r="E21" s="63" t="s">
        <v>164</v>
      </c>
      <c r="F21" s="24">
        <v>1</v>
      </c>
      <c r="G21" s="25">
        <v>2</v>
      </c>
      <c r="H21" s="25">
        <v>2</v>
      </c>
      <c r="I21" s="25">
        <v>1</v>
      </c>
      <c r="J21" s="26">
        <v>1</v>
      </c>
      <c r="K21" s="27">
        <v>4</v>
      </c>
      <c r="L21" s="25">
        <v>1</v>
      </c>
      <c r="M21" s="25">
        <v>5</v>
      </c>
      <c r="N21" s="25">
        <v>2</v>
      </c>
      <c r="O21" s="28">
        <v>5</v>
      </c>
      <c r="P21" s="24">
        <v>1245</v>
      </c>
      <c r="Q21" s="25">
        <v>12</v>
      </c>
      <c r="R21" s="25">
        <v>12345</v>
      </c>
      <c r="S21" s="25">
        <v>235</v>
      </c>
      <c r="T21" s="28">
        <v>124</v>
      </c>
      <c r="U21" s="59">
        <f t="shared" si="0"/>
        <v>21</v>
      </c>
      <c r="V21" s="70"/>
      <c r="W21" s="69">
        <v>13</v>
      </c>
      <c r="X21" s="69">
        <v>13</v>
      </c>
      <c r="Y21" s="75"/>
      <c r="Z21" s="76">
        <f t="shared" si="1"/>
        <v>26</v>
      </c>
      <c r="AA21" s="76">
        <f t="shared" si="2"/>
        <v>47</v>
      </c>
    </row>
    <row r="22" spans="1:27" hidden="1" x14ac:dyDescent="0.25">
      <c r="A22" s="93">
        <v>20</v>
      </c>
      <c r="B22" s="114" t="str">
        <f>VLOOKUP(E22,'[1]9-11'!$A$2:$G$115,5,FALSE)</f>
        <v>Масленников Владислав Михайлович</v>
      </c>
      <c r="C22" s="90" t="str">
        <f>VLOOKUP(E22,'[1]9-11'!$A$2:$G$115,7,FALSE)</f>
        <v>МАОУ "Лицей №10"</v>
      </c>
      <c r="D22" s="106">
        <f>VLOOKUP(E22,'[1]9-11'!$A$2:$G$115,6,FALSE)</f>
        <v>9</v>
      </c>
      <c r="E22" s="63" t="s">
        <v>159</v>
      </c>
      <c r="F22" s="24">
        <v>2</v>
      </c>
      <c r="G22" s="25">
        <v>1</v>
      </c>
      <c r="H22" s="25">
        <v>2</v>
      </c>
      <c r="I22" s="25">
        <v>2</v>
      </c>
      <c r="J22" s="26">
        <v>1</v>
      </c>
      <c r="K22" s="27">
        <v>5</v>
      </c>
      <c r="L22" s="25">
        <v>1</v>
      </c>
      <c r="M22" s="25">
        <v>5</v>
      </c>
      <c r="N22" s="25">
        <v>2</v>
      </c>
      <c r="O22" s="28">
        <v>3</v>
      </c>
      <c r="P22" s="24">
        <v>14</v>
      </c>
      <c r="Q22" s="25">
        <v>145</v>
      </c>
      <c r="R22" s="25">
        <v>24</v>
      </c>
      <c r="S22" s="25">
        <v>25</v>
      </c>
      <c r="T22" s="28">
        <v>124</v>
      </c>
      <c r="U22" s="59">
        <f t="shared" si="0"/>
        <v>14</v>
      </c>
      <c r="V22" s="70">
        <v>3</v>
      </c>
      <c r="W22" s="69">
        <v>15</v>
      </c>
      <c r="X22" s="69">
        <v>14</v>
      </c>
      <c r="Y22" s="75">
        <v>0</v>
      </c>
      <c r="Z22" s="76">
        <f t="shared" si="1"/>
        <v>32</v>
      </c>
      <c r="AA22" s="76">
        <f t="shared" si="2"/>
        <v>46</v>
      </c>
    </row>
    <row r="23" spans="1:27" hidden="1" x14ac:dyDescent="0.25">
      <c r="A23" s="93">
        <v>21</v>
      </c>
      <c r="B23" s="114" t="str">
        <f>VLOOKUP(E23,'[1]9-11'!$A$2:$G$115,5,FALSE)</f>
        <v>Клейн Мария Алексеевна</v>
      </c>
      <c r="C23" s="90" t="str">
        <f>VLOOKUP(E23,'[1]9-11'!$A$2:$G$115,7,FALSE)</f>
        <v>МАОУ "Лицей №10"</v>
      </c>
      <c r="D23" s="106">
        <f>VLOOKUP(E23,'[1]9-11'!$A$2:$G$115,6,FALSE)</f>
        <v>11</v>
      </c>
      <c r="E23" s="63" t="s">
        <v>146</v>
      </c>
      <c r="F23" s="24">
        <v>1</v>
      </c>
      <c r="G23" s="25">
        <v>2</v>
      </c>
      <c r="H23" s="25">
        <v>2</v>
      </c>
      <c r="I23" s="25">
        <v>1</v>
      </c>
      <c r="J23" s="26">
        <v>1</v>
      </c>
      <c r="K23" s="27">
        <v>4</v>
      </c>
      <c r="L23" s="25">
        <v>1</v>
      </c>
      <c r="M23" s="25">
        <v>5</v>
      </c>
      <c r="N23" s="25">
        <v>2</v>
      </c>
      <c r="O23" s="28">
        <v>2</v>
      </c>
      <c r="P23" s="24">
        <v>34</v>
      </c>
      <c r="Q23" s="25">
        <v>123</v>
      </c>
      <c r="R23" s="25">
        <v>234</v>
      </c>
      <c r="S23" s="25">
        <v>145</v>
      </c>
      <c r="T23" s="28">
        <v>124</v>
      </c>
      <c r="U23" s="59">
        <f t="shared" si="0"/>
        <v>16</v>
      </c>
      <c r="V23" s="70">
        <v>14</v>
      </c>
      <c r="W23" s="69">
        <v>1</v>
      </c>
      <c r="X23" s="69">
        <v>15</v>
      </c>
      <c r="Y23" s="75">
        <v>0</v>
      </c>
      <c r="Z23" s="76">
        <f t="shared" si="1"/>
        <v>30</v>
      </c>
      <c r="AA23" s="76">
        <f t="shared" si="2"/>
        <v>46</v>
      </c>
    </row>
    <row r="24" spans="1:27" ht="25.5" x14ac:dyDescent="0.25">
      <c r="A24" s="93">
        <v>5</v>
      </c>
      <c r="B24" s="114" t="str">
        <f>VLOOKUP(E24,'[1]9-11'!$A$2:$G$115,5,FALSE)</f>
        <v>Жданов Вадим Борисович</v>
      </c>
      <c r="C24" s="90" t="str">
        <f>VLOOKUP(E24,'[1]9-11'!$A$2:$G$115,7,FALSE)</f>
        <v>МБОУ "Гимназия №17"</v>
      </c>
      <c r="D24" s="106">
        <f>VLOOKUP(E24,'[1]9-11'!$A$2:$G$115,6,FALSE)</f>
        <v>10</v>
      </c>
      <c r="E24" s="63" t="s">
        <v>108</v>
      </c>
      <c r="F24" s="24">
        <v>2</v>
      </c>
      <c r="G24" s="25">
        <v>1</v>
      </c>
      <c r="H24" s="25">
        <v>2</v>
      </c>
      <c r="I24" s="25">
        <v>1</v>
      </c>
      <c r="J24" s="26">
        <v>1</v>
      </c>
      <c r="K24" s="27">
        <v>4</v>
      </c>
      <c r="L24" s="25">
        <v>1</v>
      </c>
      <c r="M24" s="25">
        <v>2</v>
      </c>
      <c r="N24" s="25">
        <v>2</v>
      </c>
      <c r="O24" s="28">
        <v>5</v>
      </c>
      <c r="P24" s="24">
        <v>15</v>
      </c>
      <c r="Q24" s="25">
        <v>12</v>
      </c>
      <c r="R24" s="25">
        <v>35</v>
      </c>
      <c r="S24" s="25">
        <v>45</v>
      </c>
      <c r="T24" s="28">
        <v>1245</v>
      </c>
      <c r="U24" s="59">
        <f t="shared" si="0"/>
        <v>14</v>
      </c>
      <c r="V24" s="70">
        <v>0</v>
      </c>
      <c r="W24" s="69">
        <v>1</v>
      </c>
      <c r="X24" s="69">
        <v>15</v>
      </c>
      <c r="Y24" s="75">
        <v>15</v>
      </c>
      <c r="Z24" s="76">
        <f t="shared" si="1"/>
        <v>31</v>
      </c>
      <c r="AA24" s="76">
        <f t="shared" si="2"/>
        <v>45</v>
      </c>
    </row>
    <row r="25" spans="1:27" ht="25.5" hidden="1" x14ac:dyDescent="0.25">
      <c r="A25" s="93">
        <v>23</v>
      </c>
      <c r="B25" s="114" t="str">
        <f>VLOOKUP(E25,'[1]9-11'!$A$2:$G$115,5,FALSE)</f>
        <v>Щипицын Артем Алексеевич</v>
      </c>
      <c r="C25" s="90" t="str">
        <f>VLOOKUP(E25,'[1]9-11'!$A$2:$G$115,7,FALSE)</f>
        <v>МБОУ "Гимназия №17"</v>
      </c>
      <c r="D25" s="106">
        <f>VLOOKUP(E25,'[1]9-11'!$A$2:$G$115,6,FALSE)</f>
        <v>9</v>
      </c>
      <c r="E25" s="63" t="s">
        <v>96</v>
      </c>
      <c r="F25" s="24">
        <v>1</v>
      </c>
      <c r="G25" s="25">
        <v>2</v>
      </c>
      <c r="H25" s="25">
        <v>2</v>
      </c>
      <c r="I25" s="25">
        <v>1</v>
      </c>
      <c r="J25" s="26">
        <v>1</v>
      </c>
      <c r="K25" s="27">
        <v>4</v>
      </c>
      <c r="L25" s="25">
        <v>1</v>
      </c>
      <c r="M25" s="25">
        <v>4</v>
      </c>
      <c r="N25" s="25">
        <v>2</v>
      </c>
      <c r="O25" s="28">
        <v>4</v>
      </c>
      <c r="P25" s="24">
        <v>124</v>
      </c>
      <c r="Q25" s="25">
        <v>12</v>
      </c>
      <c r="R25" s="25">
        <v>234</v>
      </c>
      <c r="S25" s="25">
        <v>125</v>
      </c>
      <c r="T25" s="28">
        <v>145</v>
      </c>
      <c r="U25" s="59">
        <f t="shared" si="0"/>
        <v>14</v>
      </c>
      <c r="V25" s="70"/>
      <c r="W25" s="69">
        <v>12</v>
      </c>
      <c r="X25" s="69"/>
      <c r="Y25" s="75">
        <v>19</v>
      </c>
      <c r="Z25" s="76">
        <f t="shared" si="1"/>
        <v>31</v>
      </c>
      <c r="AA25" s="76">
        <f t="shared" si="2"/>
        <v>45</v>
      </c>
    </row>
    <row r="26" spans="1:27" hidden="1" x14ac:dyDescent="0.25">
      <c r="A26" s="93">
        <v>24</v>
      </c>
      <c r="B26" s="114" t="str">
        <f>VLOOKUP(E26,'[1]9-11'!$A$2:$G$115,5,FALSE)</f>
        <v>Илларионов Алексей Эдуардович</v>
      </c>
      <c r="C26" s="90" t="str">
        <f>VLOOKUP(E26,'[1]9-11'!$A$2:$G$115,7,FALSE)</f>
        <v>МАОУ "Лицей №10"</v>
      </c>
      <c r="D26" s="106">
        <f>VLOOKUP(E26,'[1]9-11'!$A$2:$G$115,6,FALSE)</f>
        <v>9</v>
      </c>
      <c r="E26" s="63" t="s">
        <v>136</v>
      </c>
      <c r="F26" s="24">
        <v>1</v>
      </c>
      <c r="G26" s="25">
        <v>1</v>
      </c>
      <c r="H26" s="25">
        <v>1</v>
      </c>
      <c r="I26" s="25">
        <v>2</v>
      </c>
      <c r="J26" s="26">
        <v>1</v>
      </c>
      <c r="K26" s="27">
        <v>5</v>
      </c>
      <c r="L26" s="25">
        <v>1</v>
      </c>
      <c r="M26" s="25">
        <v>5</v>
      </c>
      <c r="N26" s="25">
        <v>3</v>
      </c>
      <c r="O26" s="28">
        <v>5</v>
      </c>
      <c r="P26" s="24">
        <v>2</v>
      </c>
      <c r="Q26" s="25">
        <v>12</v>
      </c>
      <c r="R26" s="25">
        <v>1</v>
      </c>
      <c r="S26" s="25">
        <v>3</v>
      </c>
      <c r="T26" s="28">
        <v>145</v>
      </c>
      <c r="U26" s="59">
        <f t="shared" si="0"/>
        <v>11</v>
      </c>
      <c r="V26" s="70">
        <v>0</v>
      </c>
      <c r="W26" s="69">
        <v>0</v>
      </c>
      <c r="X26" s="69">
        <v>14.5</v>
      </c>
      <c r="Y26" s="75">
        <v>18</v>
      </c>
      <c r="Z26" s="76">
        <f t="shared" si="1"/>
        <v>32.5</v>
      </c>
      <c r="AA26" s="76">
        <f t="shared" si="2"/>
        <v>43.5</v>
      </c>
    </row>
    <row r="27" spans="1:27" ht="25.5" x14ac:dyDescent="0.25">
      <c r="A27" s="93">
        <v>6</v>
      </c>
      <c r="B27" s="114" t="str">
        <f>VLOOKUP(E27,'[1]9-11'!$A$2:$G$115,5,FALSE)</f>
        <v>Блюм Вадим Игоревич</v>
      </c>
      <c r="C27" s="90" t="str">
        <f>VLOOKUP(E27,'[1]9-11'!$A$2:$G$115,7,FALSE)</f>
        <v>МБОУ "Гимназия №17"</v>
      </c>
      <c r="D27" s="106">
        <f>VLOOKUP(E27,'[1]9-11'!$A$2:$G$115,6,FALSE)</f>
        <v>10</v>
      </c>
      <c r="E27" s="63" t="s">
        <v>104</v>
      </c>
      <c r="F27" s="24">
        <v>2</v>
      </c>
      <c r="G27" s="25">
        <v>2</v>
      </c>
      <c r="H27" s="25">
        <v>2</v>
      </c>
      <c r="I27" s="25">
        <v>2</v>
      </c>
      <c r="J27" s="26">
        <v>1</v>
      </c>
      <c r="K27" s="27">
        <v>4</v>
      </c>
      <c r="L27" s="25">
        <v>1</v>
      </c>
      <c r="M27" s="25">
        <v>5</v>
      </c>
      <c r="N27" s="25">
        <v>2</v>
      </c>
      <c r="O27" s="28">
        <v>2</v>
      </c>
      <c r="P27" s="24">
        <v>145</v>
      </c>
      <c r="Q27" s="25">
        <v>124</v>
      </c>
      <c r="R27" s="25">
        <v>2</v>
      </c>
      <c r="S27" s="25">
        <v>23</v>
      </c>
      <c r="T27" s="28">
        <v>145</v>
      </c>
      <c r="U27" s="59">
        <f t="shared" si="0"/>
        <v>11</v>
      </c>
      <c r="V27" s="70"/>
      <c r="W27" s="69">
        <v>14</v>
      </c>
      <c r="X27" s="69">
        <v>15</v>
      </c>
      <c r="Y27" s="75">
        <v>1</v>
      </c>
      <c r="Z27" s="76">
        <f t="shared" si="1"/>
        <v>30</v>
      </c>
      <c r="AA27" s="76">
        <f t="shared" si="2"/>
        <v>41</v>
      </c>
    </row>
    <row r="28" spans="1:27" ht="25.5" x14ac:dyDescent="0.25">
      <c r="A28" s="93">
        <v>7</v>
      </c>
      <c r="B28" s="114" t="str">
        <f>VLOOKUP(E28,'[1]9-11'!$A$2:$G$115,5,FALSE)</f>
        <v>Симонова Дарья Романовна</v>
      </c>
      <c r="C28" s="90" t="str">
        <f>VLOOKUP(E28,'[1]9-11'!$A$2:$G$115,7,FALSE)</f>
        <v>МБОУ "Гимназия №17"</v>
      </c>
      <c r="D28" s="106">
        <f>VLOOKUP(E28,'[1]9-11'!$A$2:$G$115,6,FALSE)</f>
        <v>10</v>
      </c>
      <c r="E28" s="63" t="s">
        <v>128</v>
      </c>
      <c r="F28" s="24">
        <v>1</v>
      </c>
      <c r="G28" s="25">
        <v>1</v>
      </c>
      <c r="H28" s="25">
        <v>2</v>
      </c>
      <c r="I28" s="25">
        <v>1</v>
      </c>
      <c r="J28" s="26">
        <v>1</v>
      </c>
      <c r="K28" s="27">
        <v>5</v>
      </c>
      <c r="L28" s="25">
        <v>1</v>
      </c>
      <c r="M28" s="25">
        <v>5</v>
      </c>
      <c r="N28" s="25">
        <v>2</v>
      </c>
      <c r="O28" s="28">
        <v>1</v>
      </c>
      <c r="P28" s="24">
        <v>25</v>
      </c>
      <c r="Q28" s="25">
        <v>12</v>
      </c>
      <c r="R28" s="25">
        <v>135</v>
      </c>
      <c r="S28" s="25">
        <v>3</v>
      </c>
      <c r="T28" s="28">
        <v>124</v>
      </c>
      <c r="U28" s="59">
        <f t="shared" si="0"/>
        <v>16</v>
      </c>
      <c r="V28" s="70">
        <v>4</v>
      </c>
      <c r="W28" s="69">
        <v>0</v>
      </c>
      <c r="X28" s="69">
        <v>12</v>
      </c>
      <c r="Y28" s="75">
        <v>8</v>
      </c>
      <c r="Z28" s="76">
        <f t="shared" si="1"/>
        <v>24</v>
      </c>
      <c r="AA28" s="76">
        <f t="shared" si="2"/>
        <v>40</v>
      </c>
    </row>
    <row r="29" spans="1:27" hidden="1" x14ac:dyDescent="0.25">
      <c r="A29" s="93">
        <v>27</v>
      </c>
      <c r="B29" s="78" t="str">
        <f>VLOOKUP(E29,'[1]9-11'!$A$2:$G$115,5,FALSE)</f>
        <v>Киреев Роман Станиславович</v>
      </c>
      <c r="C29" s="90" t="str">
        <f>VLOOKUP(E29,'[1]9-11'!$A$2:$G$115,7,FALSE)</f>
        <v>МАОУ "Гимназия №2"</v>
      </c>
      <c r="D29" s="106">
        <f>VLOOKUP(E29,'[1]9-11'!$A$2:$G$115,6,FALSE)</f>
        <v>9</v>
      </c>
      <c r="E29" s="63" t="s">
        <v>138</v>
      </c>
      <c r="F29" s="24">
        <v>1</v>
      </c>
      <c r="G29" s="25">
        <v>2</v>
      </c>
      <c r="H29" s="25">
        <v>2</v>
      </c>
      <c r="I29" s="25">
        <v>1</v>
      </c>
      <c r="J29" s="26">
        <v>1</v>
      </c>
      <c r="K29" s="27">
        <v>4</v>
      </c>
      <c r="L29" s="25">
        <v>1</v>
      </c>
      <c r="M29" s="25">
        <v>5</v>
      </c>
      <c r="N29" s="25">
        <v>2</v>
      </c>
      <c r="O29" s="28">
        <v>2</v>
      </c>
      <c r="P29" s="24">
        <v>15</v>
      </c>
      <c r="Q29" s="25">
        <v>12</v>
      </c>
      <c r="R29" s="25">
        <v>23</v>
      </c>
      <c r="S29" s="25">
        <v>25</v>
      </c>
      <c r="T29" s="28">
        <v>124</v>
      </c>
      <c r="U29" s="59">
        <f t="shared" si="0"/>
        <v>22</v>
      </c>
      <c r="V29" s="70">
        <v>0</v>
      </c>
      <c r="W29" s="69">
        <v>1</v>
      </c>
      <c r="X29" s="69">
        <v>15</v>
      </c>
      <c r="Y29" s="75">
        <v>0</v>
      </c>
      <c r="Z29" s="76">
        <f t="shared" si="1"/>
        <v>16</v>
      </c>
      <c r="AA29" s="76">
        <f t="shared" si="2"/>
        <v>38</v>
      </c>
    </row>
    <row r="30" spans="1:27" hidden="1" x14ac:dyDescent="0.25">
      <c r="A30" s="93">
        <v>28</v>
      </c>
      <c r="B30" s="78" t="str">
        <f>VLOOKUP(E30,'[1]9-11'!$A$2:$G$115,5,FALSE)</f>
        <v>Овсейчук Алёна Сергеевна</v>
      </c>
      <c r="C30" s="90" t="str">
        <f>VLOOKUP(E30,'[1]9-11'!$A$2:$G$115,7,FALSE)</f>
        <v>МАОУ "Лицей №4"</v>
      </c>
      <c r="D30" s="106">
        <f>VLOOKUP(E30,'[1]9-11'!$A$2:$G$115,6,FALSE)</f>
        <v>11</v>
      </c>
      <c r="E30" s="63" t="s">
        <v>143</v>
      </c>
      <c r="F30" s="24">
        <v>2</v>
      </c>
      <c r="G30" s="25">
        <v>1</v>
      </c>
      <c r="H30" s="25">
        <v>2</v>
      </c>
      <c r="I30" s="25">
        <v>2</v>
      </c>
      <c r="J30" s="26">
        <v>1</v>
      </c>
      <c r="K30" s="27">
        <v>5</v>
      </c>
      <c r="L30" s="25">
        <v>1</v>
      </c>
      <c r="M30" s="25">
        <v>2</v>
      </c>
      <c r="N30" s="25">
        <v>2</v>
      </c>
      <c r="O30" s="28">
        <v>4</v>
      </c>
      <c r="P30" s="24">
        <v>15</v>
      </c>
      <c r="Q30" s="25">
        <v>12</v>
      </c>
      <c r="R30" s="25">
        <v>23</v>
      </c>
      <c r="S30" s="25">
        <v>3</v>
      </c>
      <c r="T30" s="28">
        <v>124</v>
      </c>
      <c r="U30" s="59">
        <f t="shared" si="0"/>
        <v>12</v>
      </c>
      <c r="V30" s="70">
        <v>0</v>
      </c>
      <c r="W30" s="69">
        <v>1</v>
      </c>
      <c r="X30" s="69">
        <v>3</v>
      </c>
      <c r="Y30" s="75">
        <v>20</v>
      </c>
      <c r="Z30" s="76">
        <f t="shared" si="1"/>
        <v>24</v>
      </c>
      <c r="AA30" s="76">
        <f t="shared" si="2"/>
        <v>36</v>
      </c>
    </row>
    <row r="31" spans="1:27" hidden="1" x14ac:dyDescent="0.25">
      <c r="A31" s="93">
        <v>29</v>
      </c>
      <c r="B31" s="78" t="str">
        <f>VLOOKUP(E31,'[1]9-11'!$A$2:$G$115,5,FALSE)</f>
        <v>Рзаева Адила Будаговна</v>
      </c>
      <c r="C31" s="90" t="str">
        <f>VLOOKUP(E31,'[1]9-11'!$A$2:$G$115,7,FALSE)</f>
        <v>МАОУ "Лицей №10"</v>
      </c>
      <c r="D31" s="106">
        <f>VLOOKUP(E31,'[1]9-11'!$A$2:$G$115,6,FALSE)</f>
        <v>11</v>
      </c>
      <c r="E31" s="63" t="s">
        <v>141</v>
      </c>
      <c r="F31" s="24">
        <v>1</v>
      </c>
      <c r="G31" s="25">
        <v>2</v>
      </c>
      <c r="H31" s="25">
        <v>2</v>
      </c>
      <c r="I31" s="25">
        <v>2</v>
      </c>
      <c r="J31" s="26">
        <v>1</v>
      </c>
      <c r="K31" s="27">
        <v>4</v>
      </c>
      <c r="L31" s="25">
        <v>1</v>
      </c>
      <c r="M31" s="25">
        <v>5</v>
      </c>
      <c r="N31" s="25">
        <v>1</v>
      </c>
      <c r="O31" s="28">
        <v>2</v>
      </c>
      <c r="P31" s="24">
        <v>134</v>
      </c>
      <c r="Q31" s="25">
        <v>12</v>
      </c>
      <c r="R31" s="25">
        <v>135</v>
      </c>
      <c r="S31" s="25">
        <v>12</v>
      </c>
      <c r="T31" s="28">
        <v>24</v>
      </c>
      <c r="U31" s="59">
        <f t="shared" si="0"/>
        <v>13</v>
      </c>
      <c r="V31" s="70"/>
      <c r="W31" s="69">
        <v>2</v>
      </c>
      <c r="X31" s="69"/>
      <c r="Y31" s="75">
        <v>20</v>
      </c>
      <c r="Z31" s="76">
        <f t="shared" si="1"/>
        <v>22</v>
      </c>
      <c r="AA31" s="76">
        <f t="shared" si="2"/>
        <v>35</v>
      </c>
    </row>
    <row r="32" spans="1:27" ht="25.5" hidden="1" x14ac:dyDescent="0.25">
      <c r="A32" s="93">
        <v>30</v>
      </c>
      <c r="B32" s="78" t="str">
        <f>VLOOKUP(E32,'[1]9-11'!$A$2:$G$115,5,FALSE)</f>
        <v>Сырых Дарья Александровна</v>
      </c>
      <c r="C32" s="90" t="str">
        <f>VLOOKUP(E32,'[1]9-11'!$A$2:$G$115,7,FALSE)</f>
        <v>МБОУ "Гимназия №17"</v>
      </c>
      <c r="D32" s="106">
        <f>VLOOKUP(E32,'[1]9-11'!$A$2:$G$115,6,FALSE)</f>
        <v>9</v>
      </c>
      <c r="E32" s="63" t="s">
        <v>126</v>
      </c>
      <c r="F32" s="24">
        <v>1</v>
      </c>
      <c r="G32" s="25">
        <v>2</v>
      </c>
      <c r="H32" s="25">
        <v>2</v>
      </c>
      <c r="I32" s="25">
        <v>1</v>
      </c>
      <c r="J32" s="26">
        <v>1</v>
      </c>
      <c r="K32" s="27">
        <v>4</v>
      </c>
      <c r="L32" s="25">
        <v>1</v>
      </c>
      <c r="M32" s="25">
        <v>2</v>
      </c>
      <c r="N32" s="25">
        <v>2</v>
      </c>
      <c r="O32" s="28">
        <v>3</v>
      </c>
      <c r="P32" s="24">
        <v>145</v>
      </c>
      <c r="Q32" s="25">
        <v>125</v>
      </c>
      <c r="R32" s="25">
        <v>23</v>
      </c>
      <c r="S32" s="25">
        <v>125</v>
      </c>
      <c r="T32" s="28">
        <v>14</v>
      </c>
      <c r="U32" s="59">
        <f t="shared" si="0"/>
        <v>11</v>
      </c>
      <c r="V32" s="70"/>
      <c r="W32" s="69">
        <v>1</v>
      </c>
      <c r="X32" s="69">
        <v>0</v>
      </c>
      <c r="Y32" s="75">
        <v>20</v>
      </c>
      <c r="Z32" s="76">
        <f t="shared" si="1"/>
        <v>21</v>
      </c>
      <c r="AA32" s="76">
        <f t="shared" si="2"/>
        <v>32</v>
      </c>
    </row>
    <row r="33" spans="1:27" hidden="1" x14ac:dyDescent="0.25">
      <c r="A33" s="93">
        <v>31</v>
      </c>
      <c r="B33" s="78" t="str">
        <f>VLOOKUP(E33,'[1]9-11'!$A$2:$G$115,5,FALSE)</f>
        <v>Щетников Тимофей Дмитриевич</v>
      </c>
      <c r="C33" s="90" t="str">
        <f>VLOOKUP(E33,'[1]9-11'!$A$2:$G$115,7,FALSE)</f>
        <v>МАОУ "Лицей №10"</v>
      </c>
      <c r="D33" s="106">
        <f>VLOOKUP(E33,'[1]9-11'!$A$2:$G$115,6,FALSE)</f>
        <v>11</v>
      </c>
      <c r="E33" s="63" t="s">
        <v>150</v>
      </c>
      <c r="F33" s="24">
        <v>1</v>
      </c>
      <c r="G33" s="25">
        <v>2</v>
      </c>
      <c r="H33" s="25">
        <v>2</v>
      </c>
      <c r="I33" s="25">
        <v>2</v>
      </c>
      <c r="J33" s="26">
        <v>1</v>
      </c>
      <c r="K33" s="27">
        <v>4</v>
      </c>
      <c r="L33" s="25">
        <v>1</v>
      </c>
      <c r="M33" s="25">
        <v>5</v>
      </c>
      <c r="N33" s="25">
        <v>2</v>
      </c>
      <c r="O33" s="28">
        <v>1</v>
      </c>
      <c r="P33" s="24">
        <v>245</v>
      </c>
      <c r="Q33" s="25">
        <v>12</v>
      </c>
      <c r="R33" s="25">
        <v>24</v>
      </c>
      <c r="S33" s="25">
        <v>35</v>
      </c>
      <c r="T33" s="28">
        <v>124</v>
      </c>
      <c r="U33" s="59">
        <f t="shared" si="0"/>
        <v>18</v>
      </c>
      <c r="V33" s="70"/>
      <c r="W33" s="69">
        <v>13</v>
      </c>
      <c r="X33" s="69"/>
      <c r="Y33" s="75"/>
      <c r="Z33" s="76">
        <f t="shared" si="1"/>
        <v>13</v>
      </c>
      <c r="AA33" s="76">
        <f t="shared" si="2"/>
        <v>31</v>
      </c>
    </row>
    <row r="34" spans="1:27" x14ac:dyDescent="0.25">
      <c r="A34" s="93">
        <v>8</v>
      </c>
      <c r="B34" s="78" t="str">
        <f>VLOOKUP(E34,'[1]9-11'!$A$2:$G$115,5,FALSE)</f>
        <v>Масальцева Анна Владимировна</v>
      </c>
      <c r="C34" s="90" t="str">
        <f>VLOOKUP(E34,'[1]9-11'!$A$2:$G$115,7,FALSE)</f>
        <v>МАОУ "СОШ №9"</v>
      </c>
      <c r="D34" s="106">
        <f>VLOOKUP(E34,'[1]9-11'!$A$2:$G$115,6,FALSE)</f>
        <v>10</v>
      </c>
      <c r="E34" s="63" t="s">
        <v>160</v>
      </c>
      <c r="F34" s="24">
        <v>1</v>
      </c>
      <c r="G34" s="25">
        <v>2</v>
      </c>
      <c r="H34" s="25">
        <v>2</v>
      </c>
      <c r="I34" s="25">
        <v>1</v>
      </c>
      <c r="J34" s="26">
        <v>1</v>
      </c>
      <c r="K34" s="27">
        <v>4</v>
      </c>
      <c r="L34" s="25">
        <v>1</v>
      </c>
      <c r="M34" s="25">
        <v>5</v>
      </c>
      <c r="N34" s="25">
        <v>2</v>
      </c>
      <c r="O34" s="28">
        <v>2</v>
      </c>
      <c r="P34" s="24">
        <v>25</v>
      </c>
      <c r="Q34" s="25">
        <v>124</v>
      </c>
      <c r="R34" s="25">
        <v>34</v>
      </c>
      <c r="S34" s="25">
        <v>145</v>
      </c>
      <c r="T34" s="28">
        <v>124</v>
      </c>
      <c r="U34" s="59">
        <f t="shared" si="0"/>
        <v>16</v>
      </c>
      <c r="V34" s="70">
        <v>13.5</v>
      </c>
      <c r="W34" s="69"/>
      <c r="X34" s="69"/>
      <c r="Y34" s="75">
        <v>0</v>
      </c>
      <c r="Z34" s="76">
        <f t="shared" si="1"/>
        <v>13.5</v>
      </c>
      <c r="AA34" s="76">
        <f t="shared" si="2"/>
        <v>29.5</v>
      </c>
    </row>
    <row r="35" spans="1:27" hidden="1" x14ac:dyDescent="0.25">
      <c r="A35" s="93">
        <v>33</v>
      </c>
      <c r="B35" s="78" t="str">
        <f>VLOOKUP(E35,'[1]9-11'!$A$2:$G$115,5,FALSE)</f>
        <v>Семченко Полина Сергеевна</v>
      </c>
      <c r="C35" s="90" t="str">
        <f>VLOOKUP(E35,'[1]9-11'!$A$2:$G$115,7,FALSE)</f>
        <v>МАОУ "Лицей №10"</v>
      </c>
      <c r="D35" s="106">
        <f>VLOOKUP(E35,'[1]9-11'!$A$2:$G$115,6,FALSE)</f>
        <v>11</v>
      </c>
      <c r="E35" s="63" t="s">
        <v>125</v>
      </c>
      <c r="F35" s="24">
        <v>1</v>
      </c>
      <c r="G35" s="25">
        <v>2</v>
      </c>
      <c r="H35" s="25">
        <v>2</v>
      </c>
      <c r="I35" s="25">
        <v>2</v>
      </c>
      <c r="J35" s="26">
        <v>1</v>
      </c>
      <c r="K35" s="27">
        <v>4</v>
      </c>
      <c r="L35" s="25">
        <v>1</v>
      </c>
      <c r="M35" s="25">
        <v>5</v>
      </c>
      <c r="N35" s="25">
        <v>2</v>
      </c>
      <c r="O35" s="28">
        <v>1</v>
      </c>
      <c r="P35" s="24">
        <v>23</v>
      </c>
      <c r="Q35" s="25">
        <v>122</v>
      </c>
      <c r="R35" s="25">
        <v>23</v>
      </c>
      <c r="S35" s="25">
        <v>125</v>
      </c>
      <c r="T35" s="28">
        <v>124</v>
      </c>
      <c r="U35" s="59">
        <f t="shared" ref="U35:U66" si="3">1*(SUM(IF(F35=$F$1,1,0),IF(G35=$G$1,1,0),IF(H35=$H$1,1,0),IF(I35=$I$1,1,0),IF(J35=$J$1,1,0))+2*SUM(IF(K35=$K$1,1,0),IF(L35=$L$1,1,0),IF(M35=$M$1,1,0),IF(N35=$N$1,1,0),IF(O35=$O$1,1,0))+3*SUM(IF(P35=$P$1,1,0),IF(Q35=$Q$1,1,0),IF(R35=$R$1,1,0),IF(S35=$S$1,1,0),IF(T35=$T$1,1,0)))</f>
        <v>15</v>
      </c>
      <c r="V35" s="70">
        <v>8</v>
      </c>
      <c r="W35" s="69">
        <v>1</v>
      </c>
      <c r="X35" s="69"/>
      <c r="Y35" s="75">
        <v>5</v>
      </c>
      <c r="Z35" s="76">
        <f t="shared" ref="Z35:Z66" si="4">SUM(V35:Y35)</f>
        <v>14</v>
      </c>
      <c r="AA35" s="76">
        <f t="shared" ref="AA35:AA66" si="5">U35+Z35</f>
        <v>29</v>
      </c>
    </row>
    <row r="36" spans="1:27" x14ac:dyDescent="0.25">
      <c r="A36" s="93">
        <v>9</v>
      </c>
      <c r="B36" s="78" t="str">
        <f>VLOOKUP(E36,'[1]9-11'!$A$2:$G$115,5,FALSE)</f>
        <v>Вотинцева Надежда Николаевна</v>
      </c>
      <c r="C36" s="90" t="str">
        <f>VLOOKUP(E36,'[1]9-11'!$A$2:$G$115,7,FALSE)</f>
        <v>МАОУ "СОШ №104"</v>
      </c>
      <c r="D36" s="106">
        <f>VLOOKUP(E36,'[1]9-11'!$A$2:$G$115,6,FALSE)</f>
        <v>10</v>
      </c>
      <c r="E36" s="63" t="s">
        <v>103</v>
      </c>
      <c r="F36" s="24">
        <v>2</v>
      </c>
      <c r="G36" s="25">
        <v>1</v>
      </c>
      <c r="H36" s="25">
        <v>2</v>
      </c>
      <c r="I36" s="25">
        <v>2</v>
      </c>
      <c r="J36" s="26">
        <v>1</v>
      </c>
      <c r="K36" s="27">
        <v>5</v>
      </c>
      <c r="L36" s="25">
        <v>1</v>
      </c>
      <c r="M36" s="25">
        <v>5</v>
      </c>
      <c r="N36" s="25">
        <v>3</v>
      </c>
      <c r="O36" s="28">
        <v>2</v>
      </c>
      <c r="P36" s="24">
        <v>34</v>
      </c>
      <c r="Q36" s="25">
        <v>15</v>
      </c>
      <c r="R36" s="25">
        <v>24</v>
      </c>
      <c r="S36" s="25">
        <v>125</v>
      </c>
      <c r="T36" s="28">
        <v>124</v>
      </c>
      <c r="U36" s="59">
        <f t="shared" si="3"/>
        <v>9</v>
      </c>
      <c r="V36" s="70">
        <v>0</v>
      </c>
      <c r="W36" s="69">
        <v>0</v>
      </c>
      <c r="X36" s="69">
        <v>3</v>
      </c>
      <c r="Y36" s="75">
        <v>16</v>
      </c>
      <c r="Z36" s="76">
        <f t="shared" si="4"/>
        <v>19</v>
      </c>
      <c r="AA36" s="76">
        <f t="shared" si="5"/>
        <v>28</v>
      </c>
    </row>
    <row r="37" spans="1:27" ht="25.5" hidden="1" x14ac:dyDescent="0.25">
      <c r="A37" s="93">
        <v>35</v>
      </c>
      <c r="B37" s="78" t="str">
        <f>VLOOKUP(E37,'[1]9-11'!$A$2:$G$115,5,FALSE)</f>
        <v>Логунов Даниил Евгеньевич</v>
      </c>
      <c r="C37" s="90" t="str">
        <f>VLOOKUP(E37,'[1]9-11'!$A$2:$G$115,7,FALSE)</f>
        <v>МБОУ "Гимназия №17"</v>
      </c>
      <c r="D37" s="106">
        <f>VLOOKUP(E37,'[1]9-11'!$A$2:$G$115,6,FALSE)</f>
        <v>9</v>
      </c>
      <c r="E37" s="63" t="s">
        <v>151</v>
      </c>
      <c r="F37" s="24">
        <v>1</v>
      </c>
      <c r="G37" s="25">
        <v>1</v>
      </c>
      <c r="H37" s="25">
        <v>2</v>
      </c>
      <c r="I37" s="25">
        <v>2</v>
      </c>
      <c r="J37" s="26">
        <v>1</v>
      </c>
      <c r="K37" s="27">
        <v>4</v>
      </c>
      <c r="L37" s="25">
        <v>1</v>
      </c>
      <c r="M37" s="25">
        <v>5</v>
      </c>
      <c r="N37" s="25">
        <v>2</v>
      </c>
      <c r="O37" s="28">
        <v>5</v>
      </c>
      <c r="P37" s="24">
        <v>13</v>
      </c>
      <c r="Q37" s="25">
        <v>34</v>
      </c>
      <c r="R37" s="25">
        <v>134</v>
      </c>
      <c r="S37" s="25">
        <v>35</v>
      </c>
      <c r="T37" s="28">
        <v>25</v>
      </c>
      <c r="U37" s="59">
        <f t="shared" si="3"/>
        <v>13</v>
      </c>
      <c r="V37" s="70"/>
      <c r="W37" s="69">
        <v>15</v>
      </c>
      <c r="X37" s="69"/>
      <c r="Y37" s="75"/>
      <c r="Z37" s="76">
        <f t="shared" si="4"/>
        <v>15</v>
      </c>
      <c r="AA37" s="76">
        <f t="shared" si="5"/>
        <v>28</v>
      </c>
    </row>
    <row r="38" spans="1:27" hidden="1" x14ac:dyDescent="0.25">
      <c r="A38" s="93">
        <v>36</v>
      </c>
      <c r="B38" s="78" t="str">
        <f>VLOOKUP(E38,'[1]9-11'!$A$2:$G$115,5,FALSE)</f>
        <v>Жеребцов Вячеслав Александрович</v>
      </c>
      <c r="C38" s="90" t="str">
        <f>VLOOKUP(E38,'[1]9-11'!$A$2:$G$115,7,FALSE)</f>
        <v>МАОУ "СОШ №145"</v>
      </c>
      <c r="D38" s="106">
        <f>VLOOKUP(E38,'[1]9-11'!$A$2:$G$115,6,FALSE)</f>
        <v>9</v>
      </c>
      <c r="E38" s="63" t="s">
        <v>120</v>
      </c>
      <c r="F38" s="24">
        <v>1</v>
      </c>
      <c r="G38" s="25">
        <v>2</v>
      </c>
      <c r="H38" s="25">
        <v>2</v>
      </c>
      <c r="I38" s="25">
        <v>1</v>
      </c>
      <c r="J38" s="26">
        <v>1</v>
      </c>
      <c r="K38" s="27">
        <v>3</v>
      </c>
      <c r="L38" s="25">
        <v>1</v>
      </c>
      <c r="M38" s="25">
        <v>5</v>
      </c>
      <c r="N38" s="25">
        <v>2</v>
      </c>
      <c r="O38" s="28">
        <v>5</v>
      </c>
      <c r="P38" s="24">
        <v>1245</v>
      </c>
      <c r="Q38" s="25">
        <v>1234</v>
      </c>
      <c r="R38" s="25">
        <v>3</v>
      </c>
      <c r="S38" s="25">
        <v>5</v>
      </c>
      <c r="T38" s="28">
        <v>1245</v>
      </c>
      <c r="U38" s="59">
        <f t="shared" si="3"/>
        <v>13</v>
      </c>
      <c r="V38" s="70">
        <v>1</v>
      </c>
      <c r="W38" s="69">
        <v>10</v>
      </c>
      <c r="X38" s="69">
        <v>3</v>
      </c>
      <c r="Y38" s="75">
        <v>0</v>
      </c>
      <c r="Z38" s="76">
        <f t="shared" si="4"/>
        <v>14</v>
      </c>
      <c r="AA38" s="76">
        <f t="shared" si="5"/>
        <v>27</v>
      </c>
    </row>
    <row r="39" spans="1:27" x14ac:dyDescent="0.25">
      <c r="A39" s="93">
        <v>10</v>
      </c>
      <c r="B39" s="78" t="str">
        <f>VLOOKUP(E39,'[1]9-11'!$A$2:$G$115,5,FALSE)</f>
        <v>Верещагина Александра Андреевна</v>
      </c>
      <c r="C39" s="90" t="str">
        <f>VLOOKUP(E39,'[1]9-11'!$A$2:$G$115,7,FALSE)</f>
        <v>МАОУ "Лицей №10"</v>
      </c>
      <c r="D39" s="106">
        <f>VLOOKUP(E39,'[1]9-11'!$A$2:$G$115,6,FALSE)</f>
        <v>10</v>
      </c>
      <c r="E39" s="63" t="s">
        <v>167</v>
      </c>
      <c r="F39" s="24">
        <v>1</v>
      </c>
      <c r="G39" s="25">
        <v>2</v>
      </c>
      <c r="H39" s="25">
        <v>2</v>
      </c>
      <c r="I39" s="25">
        <v>1</v>
      </c>
      <c r="J39" s="26">
        <v>1</v>
      </c>
      <c r="K39" s="27">
        <v>4</v>
      </c>
      <c r="L39" s="25">
        <v>1</v>
      </c>
      <c r="M39" s="25">
        <v>5</v>
      </c>
      <c r="N39" s="25">
        <v>2</v>
      </c>
      <c r="O39" s="28">
        <v>3</v>
      </c>
      <c r="P39" s="24">
        <v>245</v>
      </c>
      <c r="Q39" s="25">
        <v>12</v>
      </c>
      <c r="R39" s="25">
        <v>45</v>
      </c>
      <c r="S39" s="25">
        <v>2</v>
      </c>
      <c r="T39" s="28">
        <v>124</v>
      </c>
      <c r="U39" s="59">
        <f t="shared" si="3"/>
        <v>19</v>
      </c>
      <c r="V39" s="70"/>
      <c r="W39" s="69"/>
      <c r="X39" s="69">
        <v>2</v>
      </c>
      <c r="Y39" s="75">
        <v>5</v>
      </c>
      <c r="Z39" s="76">
        <f t="shared" si="4"/>
        <v>7</v>
      </c>
      <c r="AA39" s="76">
        <f t="shared" si="5"/>
        <v>26</v>
      </c>
    </row>
    <row r="40" spans="1:27" x14ac:dyDescent="0.25">
      <c r="A40" s="93">
        <v>11</v>
      </c>
      <c r="B40" s="78" t="str">
        <f>VLOOKUP(E40,'[1]9-11'!$A$2:$G$115,5,FALSE)</f>
        <v>Червякова Анастасия Александровна</v>
      </c>
      <c r="C40" s="90" t="str">
        <f>VLOOKUP(E40,'[1]9-11'!$A$2:$G$115,7,FALSE)</f>
        <v>МАОУ "Лицей №10"</v>
      </c>
      <c r="D40" s="106">
        <f>VLOOKUP(E40,'[1]9-11'!$A$2:$G$115,6,FALSE)</f>
        <v>10</v>
      </c>
      <c r="E40" s="63" t="s">
        <v>99</v>
      </c>
      <c r="F40" s="24">
        <v>1</v>
      </c>
      <c r="G40" s="25">
        <v>2</v>
      </c>
      <c r="H40" s="25">
        <v>2</v>
      </c>
      <c r="I40" s="25">
        <v>1</v>
      </c>
      <c r="J40" s="26">
        <v>1</v>
      </c>
      <c r="K40" s="27">
        <v>5</v>
      </c>
      <c r="L40" s="25">
        <v>1</v>
      </c>
      <c r="M40" s="25">
        <v>5</v>
      </c>
      <c r="N40" s="25">
        <v>2</v>
      </c>
      <c r="O40" s="28">
        <v>5</v>
      </c>
      <c r="P40" s="24">
        <v>24</v>
      </c>
      <c r="Q40" s="25">
        <v>15</v>
      </c>
      <c r="R40" s="25">
        <v>24</v>
      </c>
      <c r="S40" s="25">
        <v>235</v>
      </c>
      <c r="T40" s="28">
        <v>1245</v>
      </c>
      <c r="U40" s="59">
        <f t="shared" si="3"/>
        <v>13</v>
      </c>
      <c r="V40" s="70">
        <v>10</v>
      </c>
      <c r="W40" s="69">
        <v>1</v>
      </c>
      <c r="X40" s="69">
        <v>1</v>
      </c>
      <c r="Y40" s="75">
        <v>0</v>
      </c>
      <c r="Z40" s="76">
        <f t="shared" si="4"/>
        <v>12</v>
      </c>
      <c r="AA40" s="76">
        <f t="shared" si="5"/>
        <v>25</v>
      </c>
    </row>
    <row r="41" spans="1:27" ht="25.5" x14ac:dyDescent="0.25">
      <c r="A41" s="93">
        <v>12</v>
      </c>
      <c r="B41" s="78" t="str">
        <f>VLOOKUP(E41,'[1]9-11'!$A$2:$G$115,5,FALSE)</f>
        <v>Попова Марина Алексеевна</v>
      </c>
      <c r="C41" s="90" t="str">
        <f>VLOOKUP(E41,'[1]9-11'!$A$2:$G$115,7,FALSE)</f>
        <v>МАОУ "Гимназия №31"</v>
      </c>
      <c r="D41" s="106">
        <f>VLOOKUP(E41,'[1]9-11'!$A$2:$G$115,6,FALSE)</f>
        <v>10</v>
      </c>
      <c r="E41" s="63" t="s">
        <v>140</v>
      </c>
      <c r="F41" s="24">
        <v>1</v>
      </c>
      <c r="G41" s="25">
        <v>2</v>
      </c>
      <c r="H41" s="25">
        <v>2</v>
      </c>
      <c r="I41" s="25">
        <v>1</v>
      </c>
      <c r="J41" s="26">
        <v>1</v>
      </c>
      <c r="K41" s="27">
        <v>4</v>
      </c>
      <c r="L41" s="25">
        <v>1</v>
      </c>
      <c r="M41" s="25">
        <v>5</v>
      </c>
      <c r="N41" s="25">
        <v>2</v>
      </c>
      <c r="O41" s="28">
        <v>3</v>
      </c>
      <c r="P41" s="24">
        <v>134</v>
      </c>
      <c r="Q41" s="25">
        <v>12</v>
      </c>
      <c r="R41" s="25">
        <v>34</v>
      </c>
      <c r="S41" s="25">
        <v>5</v>
      </c>
      <c r="T41" s="28">
        <v>124</v>
      </c>
      <c r="U41" s="59">
        <f t="shared" si="3"/>
        <v>19</v>
      </c>
      <c r="V41" s="70"/>
      <c r="W41" s="69">
        <v>5</v>
      </c>
      <c r="X41" s="69">
        <v>1</v>
      </c>
      <c r="Y41" s="75">
        <v>0</v>
      </c>
      <c r="Z41" s="76">
        <f t="shared" si="4"/>
        <v>6</v>
      </c>
      <c r="AA41" s="76">
        <f t="shared" si="5"/>
        <v>25</v>
      </c>
    </row>
    <row r="42" spans="1:27" hidden="1" x14ac:dyDescent="0.25">
      <c r="A42" s="93">
        <v>40</v>
      </c>
      <c r="B42" s="78" t="str">
        <f>VLOOKUP(E42,'[1]9-11'!$A$2:$G$115,5,FALSE)</f>
        <v>Князев Андрей Сергеевич</v>
      </c>
      <c r="C42" s="90" t="str">
        <f>VLOOKUP(E42,'[1]9-11'!$A$2:$G$115,7,FALSE)</f>
        <v>МАОУ "СОШ №145"</v>
      </c>
      <c r="D42" s="106">
        <f>VLOOKUP(E42,'[1]9-11'!$A$2:$G$115,6,FALSE)</f>
        <v>11</v>
      </c>
      <c r="E42" s="63" t="s">
        <v>149</v>
      </c>
      <c r="F42" s="24">
        <v>1</v>
      </c>
      <c r="G42" s="25">
        <v>1</v>
      </c>
      <c r="H42" s="25">
        <v>2</v>
      </c>
      <c r="I42" s="25">
        <v>2</v>
      </c>
      <c r="J42" s="26">
        <v>1</v>
      </c>
      <c r="K42" s="27">
        <v>4</v>
      </c>
      <c r="L42" s="25">
        <v>1</v>
      </c>
      <c r="M42" s="25">
        <v>5</v>
      </c>
      <c r="N42" s="25">
        <v>2</v>
      </c>
      <c r="O42" s="28">
        <v>2</v>
      </c>
      <c r="P42" s="24">
        <v>234</v>
      </c>
      <c r="Q42" s="25">
        <v>123</v>
      </c>
      <c r="R42" s="25">
        <v>35</v>
      </c>
      <c r="S42" s="25">
        <v>235</v>
      </c>
      <c r="T42" s="28">
        <v>124</v>
      </c>
      <c r="U42" s="59">
        <f t="shared" si="3"/>
        <v>14</v>
      </c>
      <c r="V42" s="70">
        <v>0</v>
      </c>
      <c r="W42" s="69">
        <v>5</v>
      </c>
      <c r="X42" s="69">
        <v>1</v>
      </c>
      <c r="Y42" s="75">
        <v>5</v>
      </c>
      <c r="Z42" s="76">
        <f t="shared" si="4"/>
        <v>11</v>
      </c>
      <c r="AA42" s="76">
        <f t="shared" si="5"/>
        <v>25</v>
      </c>
    </row>
    <row r="43" spans="1:27" hidden="1" x14ac:dyDescent="0.25">
      <c r="A43" s="93">
        <v>41</v>
      </c>
      <c r="B43" s="78" t="str">
        <f>VLOOKUP(E43,'[1]9-11'!$A$2:$G$115,5,FALSE)</f>
        <v>Самойлова Анна Андреевна</v>
      </c>
      <c r="C43" s="90" t="str">
        <f>VLOOKUP(E43,'[1]9-11'!$A$2:$G$115,7,FALSE)</f>
        <v>МАОУ "Лицей №10"</v>
      </c>
      <c r="D43" s="106">
        <f>VLOOKUP(E43,'[1]9-11'!$A$2:$G$115,6,FALSE)</f>
        <v>9</v>
      </c>
      <c r="E43" s="63" t="s">
        <v>152</v>
      </c>
      <c r="F43" s="24">
        <v>1</v>
      </c>
      <c r="G43" s="25">
        <v>1</v>
      </c>
      <c r="H43" s="25">
        <v>2</v>
      </c>
      <c r="I43" s="25">
        <v>2</v>
      </c>
      <c r="J43" s="26">
        <v>1</v>
      </c>
      <c r="K43" s="27">
        <v>5</v>
      </c>
      <c r="L43" s="25">
        <v>1</v>
      </c>
      <c r="M43" s="25">
        <v>5</v>
      </c>
      <c r="N43" s="25">
        <v>2</v>
      </c>
      <c r="O43" s="28">
        <v>2</v>
      </c>
      <c r="P43" s="24">
        <v>23</v>
      </c>
      <c r="Q43" s="25">
        <v>12</v>
      </c>
      <c r="R43" s="25">
        <v>24</v>
      </c>
      <c r="S43" s="25">
        <v>3</v>
      </c>
      <c r="T43" s="28">
        <v>124</v>
      </c>
      <c r="U43" s="59">
        <f t="shared" si="3"/>
        <v>15</v>
      </c>
      <c r="V43" s="70">
        <v>0</v>
      </c>
      <c r="W43" s="69">
        <v>0</v>
      </c>
      <c r="X43" s="69"/>
      <c r="Y43" s="75">
        <v>10</v>
      </c>
      <c r="Z43" s="76">
        <f t="shared" si="4"/>
        <v>10</v>
      </c>
      <c r="AA43" s="76">
        <f t="shared" si="5"/>
        <v>25</v>
      </c>
    </row>
    <row r="44" spans="1:27" hidden="1" x14ac:dyDescent="0.25">
      <c r="A44" s="93">
        <v>42</v>
      </c>
      <c r="B44" s="78" t="str">
        <f>VLOOKUP(E44,'[1]9-11'!$A$2:$G$115,5,FALSE)</f>
        <v>Журавлев Георгий Михайлович</v>
      </c>
      <c r="C44" s="90" t="str">
        <f>VLOOKUP(E44,'[1]9-11'!$A$2:$G$115,7,FALSE)</f>
        <v>МАОУ "СОШ №145"</v>
      </c>
      <c r="D44" s="106">
        <f>VLOOKUP(E44,'[1]9-11'!$A$2:$G$115,6,FALSE)</f>
        <v>9</v>
      </c>
      <c r="E44" s="63" t="s">
        <v>107</v>
      </c>
      <c r="F44" s="24">
        <v>1</v>
      </c>
      <c r="G44" s="25">
        <v>2</v>
      </c>
      <c r="H44" s="25">
        <v>2</v>
      </c>
      <c r="I44" s="25">
        <v>1</v>
      </c>
      <c r="J44" s="26">
        <v>1</v>
      </c>
      <c r="K44" s="27">
        <v>4</v>
      </c>
      <c r="L44" s="25">
        <v>1</v>
      </c>
      <c r="M44" s="25">
        <v>5</v>
      </c>
      <c r="N44" s="25">
        <v>2</v>
      </c>
      <c r="O44" s="28">
        <v>5</v>
      </c>
      <c r="P44" s="24">
        <v>125</v>
      </c>
      <c r="Q44" s="25">
        <v>12</v>
      </c>
      <c r="R44" s="25">
        <v>13</v>
      </c>
      <c r="S44" s="25">
        <v>135</v>
      </c>
      <c r="T44" s="28">
        <v>1245</v>
      </c>
      <c r="U44" s="59">
        <f t="shared" si="3"/>
        <v>21</v>
      </c>
      <c r="V44" s="70"/>
      <c r="W44" s="69">
        <v>2</v>
      </c>
      <c r="X44" s="69"/>
      <c r="Y44" s="75">
        <v>0</v>
      </c>
      <c r="Z44" s="76">
        <f t="shared" si="4"/>
        <v>2</v>
      </c>
      <c r="AA44" s="76">
        <f t="shared" si="5"/>
        <v>23</v>
      </c>
    </row>
    <row r="45" spans="1:27" hidden="1" x14ac:dyDescent="0.25">
      <c r="A45" s="93">
        <v>43</v>
      </c>
      <c r="B45" s="78" t="str">
        <f>VLOOKUP(E45,'[1]9-11'!$A$2:$G$115,5,FALSE)</f>
        <v>Колеватов Роман Аркадьевич</v>
      </c>
      <c r="C45" s="90" t="str">
        <f>VLOOKUP(E45,'[1]9-11'!$A$2:$G$115,7,FALSE)</f>
        <v>МАОУ "СОШ №9"</v>
      </c>
      <c r="D45" s="106">
        <f>VLOOKUP(E45,'[1]9-11'!$A$2:$G$115,6,FALSE)</f>
        <v>9</v>
      </c>
      <c r="E45" s="63" t="s">
        <v>156</v>
      </c>
      <c r="F45" s="24">
        <v>1</v>
      </c>
      <c r="G45" s="25">
        <v>2</v>
      </c>
      <c r="H45" s="25">
        <v>2</v>
      </c>
      <c r="I45" s="25">
        <v>1</v>
      </c>
      <c r="J45" s="26">
        <v>1</v>
      </c>
      <c r="K45" s="27">
        <v>4</v>
      </c>
      <c r="L45" s="25">
        <v>1</v>
      </c>
      <c r="M45" s="25">
        <v>5</v>
      </c>
      <c r="N45" s="25">
        <v>2</v>
      </c>
      <c r="O45" s="28">
        <v>1</v>
      </c>
      <c r="P45" s="24">
        <v>1245</v>
      </c>
      <c r="Q45" s="25">
        <v>12</v>
      </c>
      <c r="R45" s="25">
        <v>1345</v>
      </c>
      <c r="S45" s="25">
        <v>125</v>
      </c>
      <c r="T45" s="28">
        <v>245</v>
      </c>
      <c r="U45" s="59">
        <f t="shared" si="3"/>
        <v>16</v>
      </c>
      <c r="V45" s="70">
        <v>7</v>
      </c>
      <c r="W45" s="69">
        <v>0</v>
      </c>
      <c r="X45" s="69">
        <v>0</v>
      </c>
      <c r="Y45" s="75">
        <v>0</v>
      </c>
      <c r="Z45" s="76">
        <f t="shared" si="4"/>
        <v>7</v>
      </c>
      <c r="AA45" s="76">
        <f t="shared" si="5"/>
        <v>23</v>
      </c>
    </row>
    <row r="46" spans="1:27" hidden="1" x14ac:dyDescent="0.25">
      <c r="A46" s="93">
        <v>44</v>
      </c>
      <c r="B46" s="78" t="str">
        <f>VLOOKUP(E46,'[1]9-11'!$A$2:$G$115,5,FALSE)</f>
        <v>Пономарёв Илья Алексеевич</v>
      </c>
      <c r="C46" s="90" t="str">
        <f>VLOOKUP(E46,'[1]9-11'!$A$2:$G$115,7,FALSE)</f>
        <v>МАОУ "Лицей №4"</v>
      </c>
      <c r="D46" s="106">
        <f>VLOOKUP(E46,'[1]9-11'!$A$2:$G$115,6,FALSE)</f>
        <v>9</v>
      </c>
      <c r="E46" s="63" t="s">
        <v>158</v>
      </c>
      <c r="F46" s="24">
        <v>1</v>
      </c>
      <c r="G46" s="25">
        <v>2</v>
      </c>
      <c r="H46" s="25">
        <v>1</v>
      </c>
      <c r="I46" s="25">
        <v>2</v>
      </c>
      <c r="J46" s="26">
        <v>1</v>
      </c>
      <c r="K46" s="27">
        <v>4</v>
      </c>
      <c r="L46" s="25">
        <v>1</v>
      </c>
      <c r="M46" s="25">
        <v>5</v>
      </c>
      <c r="N46" s="25">
        <v>2</v>
      </c>
      <c r="O46" s="28">
        <v>4</v>
      </c>
      <c r="P46" s="24">
        <v>134</v>
      </c>
      <c r="Q46" s="25">
        <v>12</v>
      </c>
      <c r="R46" s="25">
        <v>34</v>
      </c>
      <c r="S46" s="25">
        <v>5</v>
      </c>
      <c r="T46" s="28">
        <v>124</v>
      </c>
      <c r="U46" s="59">
        <f t="shared" si="3"/>
        <v>17</v>
      </c>
      <c r="V46" s="70">
        <v>6</v>
      </c>
      <c r="W46" s="69">
        <v>0</v>
      </c>
      <c r="X46" s="69">
        <v>0</v>
      </c>
      <c r="Y46" s="75"/>
      <c r="Z46" s="76">
        <f t="shared" si="4"/>
        <v>6</v>
      </c>
      <c r="AA46" s="76">
        <f t="shared" si="5"/>
        <v>23</v>
      </c>
    </row>
    <row r="47" spans="1:27" hidden="1" x14ac:dyDescent="0.25">
      <c r="A47" s="93">
        <v>45</v>
      </c>
      <c r="B47" s="78" t="str">
        <f>VLOOKUP(E47,'[1]9-11'!$A$2:$G$115,5,FALSE)</f>
        <v>Апкина Злата Рамилевна</v>
      </c>
      <c r="C47" s="90" t="str">
        <f>VLOOKUP(E47,'[1]9-11'!$A$2:$G$115,7,FALSE)</f>
        <v>МАОУ «СОШ №25»</v>
      </c>
      <c r="D47" s="106">
        <f>VLOOKUP(E47,'[1]9-11'!$A$2:$G$115,6,FALSE)</f>
        <v>11</v>
      </c>
      <c r="E47" s="63" t="s">
        <v>162</v>
      </c>
      <c r="F47" s="24">
        <v>1</v>
      </c>
      <c r="G47" s="25">
        <v>2</v>
      </c>
      <c r="H47" s="25">
        <v>1</v>
      </c>
      <c r="I47" s="25">
        <v>1</v>
      </c>
      <c r="J47" s="26">
        <v>2</v>
      </c>
      <c r="K47" s="27">
        <v>4</v>
      </c>
      <c r="L47" s="25">
        <v>1</v>
      </c>
      <c r="M47" s="25">
        <v>5</v>
      </c>
      <c r="N47" s="25">
        <v>2</v>
      </c>
      <c r="O47" s="28">
        <v>2</v>
      </c>
      <c r="P47" s="24">
        <v>34</v>
      </c>
      <c r="Q47" s="25">
        <v>13</v>
      </c>
      <c r="R47" s="25">
        <v>234</v>
      </c>
      <c r="S47" s="25">
        <v>125</v>
      </c>
      <c r="T47" s="28">
        <v>245</v>
      </c>
      <c r="U47" s="59">
        <f t="shared" si="3"/>
        <v>11</v>
      </c>
      <c r="V47" s="70"/>
      <c r="W47" s="69">
        <v>0</v>
      </c>
      <c r="X47" s="69">
        <v>12</v>
      </c>
      <c r="Y47" s="75"/>
      <c r="Z47" s="76">
        <f t="shared" si="4"/>
        <v>12</v>
      </c>
      <c r="AA47" s="76">
        <f t="shared" si="5"/>
        <v>23</v>
      </c>
    </row>
    <row r="48" spans="1:27" hidden="1" x14ac:dyDescent="0.25">
      <c r="A48" s="93">
        <v>46</v>
      </c>
      <c r="B48" s="78" t="str">
        <f>VLOOKUP(E48,'[1]9-11'!$A$2:$G$115,5,FALSE)</f>
        <v>Боброва Анна Романовна</v>
      </c>
      <c r="C48" s="90" t="str">
        <f>VLOOKUP(E48,'[1]9-11'!$A$2:$G$115,7,FALSE)</f>
        <v>МАОУ «СОШ №25»</v>
      </c>
      <c r="D48" s="106">
        <f>VLOOKUP(E48,'[1]9-11'!$A$2:$G$115,6,FALSE)</f>
        <v>11</v>
      </c>
      <c r="E48" s="63" t="s">
        <v>163</v>
      </c>
      <c r="F48" s="24">
        <v>1</v>
      </c>
      <c r="G48" s="25">
        <v>2</v>
      </c>
      <c r="H48" s="25">
        <v>1</v>
      </c>
      <c r="I48" s="25">
        <v>2</v>
      </c>
      <c r="J48" s="26">
        <v>2</v>
      </c>
      <c r="K48" s="27">
        <v>5</v>
      </c>
      <c r="L48" s="25">
        <v>1</v>
      </c>
      <c r="M48" s="25">
        <v>5</v>
      </c>
      <c r="N48" s="25">
        <v>3</v>
      </c>
      <c r="O48" s="28">
        <v>5</v>
      </c>
      <c r="P48" s="24">
        <v>24</v>
      </c>
      <c r="Q48" s="25">
        <v>12</v>
      </c>
      <c r="R48" s="25">
        <v>234</v>
      </c>
      <c r="S48" s="25">
        <v>15</v>
      </c>
      <c r="T48" s="28">
        <v>2</v>
      </c>
      <c r="U48" s="59">
        <f t="shared" si="3"/>
        <v>11</v>
      </c>
      <c r="V48" s="70"/>
      <c r="W48" s="69">
        <v>0</v>
      </c>
      <c r="X48" s="69">
        <v>12</v>
      </c>
      <c r="Y48" s="75"/>
      <c r="Z48" s="76">
        <f t="shared" si="4"/>
        <v>12</v>
      </c>
      <c r="AA48" s="76">
        <f t="shared" si="5"/>
        <v>23</v>
      </c>
    </row>
    <row r="49" spans="1:27" hidden="1" x14ac:dyDescent="0.25">
      <c r="A49" s="93">
        <v>47</v>
      </c>
      <c r="B49" s="78" t="str">
        <f>VLOOKUP(E49,'[1]9-11'!$A$2:$G$115,5,FALSE)</f>
        <v>Добра Павел Иванович</v>
      </c>
      <c r="C49" s="90" t="str">
        <f>VLOOKUP(E49,'[1]9-11'!$A$2:$G$115,7,FALSE)</f>
        <v>МАОУ "Лицей №10"</v>
      </c>
      <c r="D49" s="106">
        <f>VLOOKUP(E49,'[1]9-11'!$A$2:$G$115,6,FALSE)</f>
        <v>11</v>
      </c>
      <c r="E49" s="63" t="s">
        <v>114</v>
      </c>
      <c r="F49" s="24">
        <v>2</v>
      </c>
      <c r="G49" s="25">
        <v>2</v>
      </c>
      <c r="H49" s="25">
        <v>2</v>
      </c>
      <c r="I49" s="25">
        <v>1</v>
      </c>
      <c r="J49" s="26">
        <v>1</v>
      </c>
      <c r="K49" s="27">
        <v>4</v>
      </c>
      <c r="L49" s="25">
        <v>1</v>
      </c>
      <c r="M49" s="25">
        <v>5</v>
      </c>
      <c r="N49" s="25">
        <v>2</v>
      </c>
      <c r="O49" s="28">
        <v>1</v>
      </c>
      <c r="P49" s="24">
        <v>34</v>
      </c>
      <c r="Q49" s="25">
        <v>125</v>
      </c>
      <c r="R49" s="25">
        <v>234</v>
      </c>
      <c r="S49" s="25">
        <v>125</v>
      </c>
      <c r="T49" s="28">
        <v>124</v>
      </c>
      <c r="U49" s="59">
        <f t="shared" si="3"/>
        <v>15</v>
      </c>
      <c r="V49" s="70">
        <v>0</v>
      </c>
      <c r="W49" s="69">
        <v>0</v>
      </c>
      <c r="X49" s="69"/>
      <c r="Y49" s="75">
        <v>5</v>
      </c>
      <c r="Z49" s="76">
        <f t="shared" si="4"/>
        <v>5</v>
      </c>
      <c r="AA49" s="76">
        <f t="shared" si="5"/>
        <v>20</v>
      </c>
    </row>
    <row r="50" spans="1:27" hidden="1" x14ac:dyDescent="0.25">
      <c r="A50" s="93">
        <v>48</v>
      </c>
      <c r="B50" s="78" t="str">
        <f>VLOOKUP(E50,'[1]9-11'!$A$2:$G$115,5,FALSE)</f>
        <v>Зверев Максим Владимирович</v>
      </c>
      <c r="C50" s="90" t="str">
        <f>VLOOKUP(E50,'[1]9-11'!$A$2:$G$115,7,FALSE)</f>
        <v>МАОУ "Лицей №10"</v>
      </c>
      <c r="D50" s="106">
        <f>VLOOKUP(E50,'[1]9-11'!$A$2:$G$115,6,FALSE)</f>
        <v>9</v>
      </c>
      <c r="E50" s="63" t="s">
        <v>106</v>
      </c>
      <c r="F50" s="24">
        <v>1</v>
      </c>
      <c r="G50" s="25">
        <v>1</v>
      </c>
      <c r="H50" s="25">
        <v>2</v>
      </c>
      <c r="I50" s="25">
        <v>1</v>
      </c>
      <c r="J50" s="26">
        <v>1</v>
      </c>
      <c r="K50" s="27">
        <v>4</v>
      </c>
      <c r="L50" s="25">
        <v>1</v>
      </c>
      <c r="M50" s="25">
        <v>5</v>
      </c>
      <c r="N50" s="25">
        <v>2</v>
      </c>
      <c r="O50" s="28">
        <v>1</v>
      </c>
      <c r="P50" s="24">
        <v>15</v>
      </c>
      <c r="Q50" s="25">
        <v>12</v>
      </c>
      <c r="R50" s="25">
        <v>13</v>
      </c>
      <c r="S50" s="25">
        <v>25</v>
      </c>
      <c r="T50" s="28">
        <v>25</v>
      </c>
      <c r="U50" s="59">
        <f t="shared" si="3"/>
        <v>18</v>
      </c>
      <c r="V50" s="70"/>
      <c r="W50" s="69"/>
      <c r="X50" s="69"/>
      <c r="Y50" s="75">
        <v>0</v>
      </c>
      <c r="Z50" s="76">
        <f t="shared" si="4"/>
        <v>0</v>
      </c>
      <c r="AA50" s="76">
        <f t="shared" si="5"/>
        <v>18</v>
      </c>
    </row>
    <row r="51" spans="1:27" ht="25.5" x14ac:dyDescent="0.25">
      <c r="A51" s="93">
        <v>13</v>
      </c>
      <c r="B51" s="78" t="str">
        <f>VLOOKUP(E51,'[1]9-11'!$A$2:$G$115,5,FALSE)</f>
        <v>Ким Майя Алексеевна</v>
      </c>
      <c r="C51" s="90" t="str">
        <f>VLOOKUP(E51,'[1]9-11'!$A$2:$G$115,7,FALSE)</f>
        <v>МБОУ "Гимназия №17"</v>
      </c>
      <c r="D51" s="106">
        <f>VLOOKUP(E51,'[1]9-11'!$A$2:$G$115,6,FALSE)</f>
        <v>10</v>
      </c>
      <c r="E51" s="63" t="s">
        <v>131</v>
      </c>
      <c r="F51" s="24">
        <v>1</v>
      </c>
      <c r="G51" s="25">
        <v>2</v>
      </c>
      <c r="H51" s="25">
        <v>2</v>
      </c>
      <c r="I51" s="25">
        <v>1</v>
      </c>
      <c r="J51" s="26">
        <v>1</v>
      </c>
      <c r="K51" s="27">
        <v>5</v>
      </c>
      <c r="L51" s="25">
        <v>1</v>
      </c>
      <c r="M51" s="25">
        <v>5</v>
      </c>
      <c r="N51" s="25">
        <v>2</v>
      </c>
      <c r="O51" s="28">
        <v>1</v>
      </c>
      <c r="P51" s="24">
        <v>3</v>
      </c>
      <c r="Q51" s="25">
        <v>12</v>
      </c>
      <c r="R51" s="25">
        <v>23</v>
      </c>
      <c r="S51" s="25">
        <v>3</v>
      </c>
      <c r="T51" s="28">
        <v>1245</v>
      </c>
      <c r="U51" s="59">
        <f t="shared" si="3"/>
        <v>14</v>
      </c>
      <c r="V51" s="70">
        <v>0</v>
      </c>
      <c r="W51" s="69">
        <v>1</v>
      </c>
      <c r="X51" s="69">
        <v>3</v>
      </c>
      <c r="Y51" s="75"/>
      <c r="Z51" s="76">
        <f t="shared" si="4"/>
        <v>4</v>
      </c>
      <c r="AA51" s="76">
        <f t="shared" si="5"/>
        <v>18</v>
      </c>
    </row>
    <row r="52" spans="1:27" ht="25.5" hidden="1" x14ac:dyDescent="0.25">
      <c r="A52" s="93">
        <v>50</v>
      </c>
      <c r="B52" s="78" t="str">
        <f>VLOOKUP(E52,'[1]9-11'!$A$2:$G$115,5,FALSE)</f>
        <v>Хаминова Ирина Юрьевна</v>
      </c>
      <c r="C52" s="90" t="str">
        <f>VLOOKUP(E52,'[1]9-11'!$A$2:$G$115,7,FALSE)</f>
        <v>МБОУ "Гимназия №17"</v>
      </c>
      <c r="D52" s="106">
        <f>VLOOKUP(E52,'[1]9-11'!$A$2:$G$115,6,FALSE)</f>
        <v>9</v>
      </c>
      <c r="E52" s="63" t="s">
        <v>127</v>
      </c>
      <c r="F52" s="24">
        <v>2</v>
      </c>
      <c r="G52" s="25">
        <v>2</v>
      </c>
      <c r="H52" s="25">
        <v>2</v>
      </c>
      <c r="I52" s="25">
        <v>1</v>
      </c>
      <c r="J52" s="26">
        <v>1</v>
      </c>
      <c r="K52" s="27">
        <v>4</v>
      </c>
      <c r="L52" s="25">
        <v>1</v>
      </c>
      <c r="M52" s="25">
        <v>5</v>
      </c>
      <c r="N52" s="25">
        <v>2</v>
      </c>
      <c r="O52" s="28">
        <v>3</v>
      </c>
      <c r="P52" s="24">
        <v>125</v>
      </c>
      <c r="Q52" s="25">
        <v>124</v>
      </c>
      <c r="R52" s="25">
        <v>234</v>
      </c>
      <c r="S52" s="25">
        <v>23</v>
      </c>
      <c r="T52" s="28">
        <v>1245</v>
      </c>
      <c r="U52" s="59">
        <f t="shared" si="3"/>
        <v>15</v>
      </c>
      <c r="V52" s="70">
        <v>0</v>
      </c>
      <c r="W52" s="69">
        <v>1</v>
      </c>
      <c r="X52" s="69">
        <v>1</v>
      </c>
      <c r="Y52" s="75">
        <v>0</v>
      </c>
      <c r="Z52" s="76">
        <f t="shared" si="4"/>
        <v>2</v>
      </c>
      <c r="AA52" s="76">
        <f t="shared" si="5"/>
        <v>17</v>
      </c>
    </row>
    <row r="53" spans="1:27" hidden="1" x14ac:dyDescent="0.25">
      <c r="A53" s="93">
        <v>51</v>
      </c>
      <c r="B53" s="78" t="str">
        <f>VLOOKUP(E53,'[1]9-11'!$A$2:$G$115,5,FALSE)</f>
        <v>Могильников Дмитрий Сергеевич</v>
      </c>
      <c r="C53" s="90" t="str">
        <f>VLOOKUP(E53,'[1]9-11'!$A$2:$G$115,7,FALSE)</f>
        <v>МАОУ "Гимназия №2"</v>
      </c>
      <c r="D53" s="106">
        <f>VLOOKUP(E53,'[1]9-11'!$A$2:$G$115,6,FALSE)</f>
        <v>9</v>
      </c>
      <c r="E53" s="63" t="s">
        <v>137</v>
      </c>
      <c r="F53" s="24">
        <v>2</v>
      </c>
      <c r="G53" s="25">
        <v>1</v>
      </c>
      <c r="H53" s="25">
        <v>2</v>
      </c>
      <c r="I53" s="25">
        <v>2</v>
      </c>
      <c r="J53" s="26">
        <v>1</v>
      </c>
      <c r="K53" s="27">
        <v>4</v>
      </c>
      <c r="L53" s="25">
        <v>1</v>
      </c>
      <c r="M53" s="25">
        <v>5</v>
      </c>
      <c r="N53" s="25">
        <v>2</v>
      </c>
      <c r="O53" s="28">
        <v>5</v>
      </c>
      <c r="P53" s="24">
        <v>12</v>
      </c>
      <c r="Q53" s="25">
        <v>12</v>
      </c>
      <c r="R53" s="25">
        <v>24</v>
      </c>
      <c r="S53" s="25">
        <v>45</v>
      </c>
      <c r="T53" s="28">
        <v>14</v>
      </c>
      <c r="U53" s="59">
        <f t="shared" si="3"/>
        <v>15</v>
      </c>
      <c r="V53" s="70">
        <v>0</v>
      </c>
      <c r="W53" s="69">
        <v>0</v>
      </c>
      <c r="X53" s="69">
        <v>2</v>
      </c>
      <c r="Y53" s="75">
        <v>0</v>
      </c>
      <c r="Z53" s="76">
        <f t="shared" si="4"/>
        <v>2</v>
      </c>
      <c r="AA53" s="76">
        <f t="shared" si="5"/>
        <v>17</v>
      </c>
    </row>
    <row r="54" spans="1:27" hidden="1" x14ac:dyDescent="0.25">
      <c r="A54" s="93">
        <v>16</v>
      </c>
      <c r="B54" s="78" t="str">
        <f>VLOOKUP(E54,'[1]9-11'!$A$2:$G$115,5,FALSE)</f>
        <v>Сидоров Юрий Сергеевич</v>
      </c>
      <c r="C54" s="90" t="str">
        <f>VLOOKUP(E54,'[1]9-11'!$A$2:$G$115,7,FALSE)</f>
        <v>МАОУ "Лицей №10"</v>
      </c>
      <c r="D54" s="106">
        <v>11</v>
      </c>
      <c r="E54" s="63" t="s">
        <v>118</v>
      </c>
      <c r="F54" s="24">
        <v>1</v>
      </c>
      <c r="G54" s="25">
        <v>2</v>
      </c>
      <c r="H54" s="25">
        <v>1</v>
      </c>
      <c r="I54" s="25">
        <v>1</v>
      </c>
      <c r="J54" s="26">
        <v>1</v>
      </c>
      <c r="K54" s="27">
        <v>4</v>
      </c>
      <c r="L54" s="25">
        <v>1</v>
      </c>
      <c r="M54" s="25">
        <v>5</v>
      </c>
      <c r="N54" s="25">
        <v>3</v>
      </c>
      <c r="O54" s="28">
        <v>4</v>
      </c>
      <c r="P54" s="24">
        <v>145</v>
      </c>
      <c r="Q54" s="25">
        <v>125</v>
      </c>
      <c r="R54" s="25">
        <v>13</v>
      </c>
      <c r="S54" s="25">
        <v>25</v>
      </c>
      <c r="T54" s="28">
        <v>124</v>
      </c>
      <c r="U54" s="59">
        <f t="shared" si="3"/>
        <v>16</v>
      </c>
      <c r="V54" s="70"/>
      <c r="W54" s="69">
        <v>0</v>
      </c>
      <c r="X54" s="69"/>
      <c r="Y54" s="75">
        <v>0</v>
      </c>
      <c r="Z54" s="76">
        <f t="shared" si="4"/>
        <v>0</v>
      </c>
      <c r="AA54" s="76">
        <f t="shared" si="5"/>
        <v>16</v>
      </c>
    </row>
    <row r="55" spans="1:27" hidden="1" x14ac:dyDescent="0.25">
      <c r="A55" s="93">
        <v>53</v>
      </c>
      <c r="B55" s="78" t="str">
        <f>VLOOKUP(E55,'[1]9-11'!$A$2:$G$115,5,FALSE)</f>
        <v>Острер Константин Станиславович</v>
      </c>
      <c r="C55" s="90" t="str">
        <f>VLOOKUP(E55,'[1]9-11'!$A$2:$G$115,7,FALSE)</f>
        <v>МАОУ "Гимназия №2"</v>
      </c>
      <c r="D55" s="106">
        <f>VLOOKUP(E55,'[1]9-11'!$A$2:$G$115,6,FALSE)</f>
        <v>9</v>
      </c>
      <c r="E55" s="63" t="s">
        <v>139</v>
      </c>
      <c r="F55" s="24">
        <v>1</v>
      </c>
      <c r="G55" s="25">
        <v>1</v>
      </c>
      <c r="H55" s="25">
        <v>2</v>
      </c>
      <c r="I55" s="25">
        <v>2</v>
      </c>
      <c r="J55" s="26">
        <v>2</v>
      </c>
      <c r="K55" s="27">
        <v>4</v>
      </c>
      <c r="L55" s="25">
        <v>1</v>
      </c>
      <c r="M55" s="25">
        <v>5</v>
      </c>
      <c r="N55" s="25">
        <v>4</v>
      </c>
      <c r="O55" s="28">
        <v>3</v>
      </c>
      <c r="P55" s="24">
        <v>134</v>
      </c>
      <c r="Q55" s="25">
        <v>12</v>
      </c>
      <c r="R55" s="25">
        <v>45</v>
      </c>
      <c r="S55" s="25">
        <v>13</v>
      </c>
      <c r="T55" s="28">
        <v>25</v>
      </c>
      <c r="U55" s="59">
        <f t="shared" si="3"/>
        <v>11</v>
      </c>
      <c r="V55" s="70"/>
      <c r="W55" s="69">
        <v>0</v>
      </c>
      <c r="X55" s="69"/>
      <c r="Y55" s="75">
        <v>5</v>
      </c>
      <c r="Z55" s="76">
        <f t="shared" si="4"/>
        <v>5</v>
      </c>
      <c r="AA55" s="76">
        <f t="shared" si="5"/>
        <v>16</v>
      </c>
    </row>
    <row r="56" spans="1:27" hidden="1" x14ac:dyDescent="0.25">
      <c r="A56" s="93">
        <v>54</v>
      </c>
      <c r="B56" s="78" t="str">
        <f>VLOOKUP(E56,'[1]9-11'!$A$2:$G$115,5,FALSE)</f>
        <v>Бывальцев Алексей Александрович</v>
      </c>
      <c r="C56" s="90" t="str">
        <f>VLOOKUP(E56,'[1]9-11'!$A$2:$G$115,7,FALSE)</f>
        <v>МАОУ "Гимназия №2"</v>
      </c>
      <c r="D56" s="106">
        <f>VLOOKUP(E56,'[1]9-11'!$A$2:$G$115,6,FALSE)</f>
        <v>9</v>
      </c>
      <c r="E56" s="63" t="s">
        <v>147</v>
      </c>
      <c r="F56" s="24">
        <v>2</v>
      </c>
      <c r="G56" s="25">
        <v>1</v>
      </c>
      <c r="H56" s="25">
        <v>2</v>
      </c>
      <c r="I56" s="25">
        <v>1</v>
      </c>
      <c r="J56" s="26">
        <v>1</v>
      </c>
      <c r="K56" s="27">
        <v>4</v>
      </c>
      <c r="L56" s="25">
        <v>4</v>
      </c>
      <c r="M56" s="25">
        <v>5</v>
      </c>
      <c r="N56" s="25">
        <v>2</v>
      </c>
      <c r="O56" s="28">
        <v>1</v>
      </c>
      <c r="P56" s="24">
        <v>45</v>
      </c>
      <c r="Q56" s="25">
        <v>1</v>
      </c>
      <c r="R56" s="25">
        <v>24</v>
      </c>
      <c r="S56" s="25">
        <v>25</v>
      </c>
      <c r="T56" s="28">
        <v>124</v>
      </c>
      <c r="U56" s="59">
        <f t="shared" si="3"/>
        <v>15</v>
      </c>
      <c r="V56" s="70"/>
      <c r="W56" s="69">
        <v>0</v>
      </c>
      <c r="X56" s="69">
        <v>1</v>
      </c>
      <c r="Y56" s="75">
        <v>0</v>
      </c>
      <c r="Z56" s="76">
        <f t="shared" si="4"/>
        <v>1</v>
      </c>
      <c r="AA56" s="76">
        <f t="shared" si="5"/>
        <v>16</v>
      </c>
    </row>
    <row r="57" spans="1:27" hidden="1" x14ac:dyDescent="0.25">
      <c r="A57" s="93">
        <v>17</v>
      </c>
      <c r="B57" s="78" t="str">
        <f>VLOOKUP(E57,'[1]9-11'!$A$2:$G$115,5,FALSE)</f>
        <v>Темерова Татьяна Сергеевна</v>
      </c>
      <c r="C57" s="90" t="str">
        <f>VLOOKUP(E57,'[1]9-11'!$A$2:$G$115,7,FALSE)</f>
        <v>МАОУ "Лицей №10"</v>
      </c>
      <c r="D57" s="106">
        <v>11</v>
      </c>
      <c r="E57" s="63" t="s">
        <v>116</v>
      </c>
      <c r="F57" s="24">
        <v>1</v>
      </c>
      <c r="G57" s="25">
        <v>2</v>
      </c>
      <c r="H57" s="25">
        <v>2</v>
      </c>
      <c r="I57" s="25">
        <v>1</v>
      </c>
      <c r="J57" s="26">
        <v>2</v>
      </c>
      <c r="K57" s="27">
        <v>4</v>
      </c>
      <c r="L57" s="25">
        <v>1</v>
      </c>
      <c r="M57" s="25">
        <v>5</v>
      </c>
      <c r="N57" s="25">
        <v>2</v>
      </c>
      <c r="O57" s="28">
        <v>4</v>
      </c>
      <c r="P57" s="24">
        <v>14</v>
      </c>
      <c r="Q57" s="25">
        <v>12</v>
      </c>
      <c r="R57" s="25">
        <v>234</v>
      </c>
      <c r="S57" s="25">
        <v>14</v>
      </c>
      <c r="T57" s="28">
        <v>245</v>
      </c>
      <c r="U57" s="59">
        <f t="shared" si="3"/>
        <v>15</v>
      </c>
      <c r="V57" s="70"/>
      <c r="W57" s="69">
        <v>0</v>
      </c>
      <c r="X57" s="69"/>
      <c r="Y57" s="75"/>
      <c r="Z57" s="76">
        <f t="shared" si="4"/>
        <v>0</v>
      </c>
      <c r="AA57" s="76">
        <f t="shared" si="5"/>
        <v>15</v>
      </c>
    </row>
    <row r="58" spans="1:27" x14ac:dyDescent="0.25">
      <c r="A58" s="93">
        <v>14</v>
      </c>
      <c r="B58" s="78" t="str">
        <f>VLOOKUP(E58,'[1]9-11'!$A$2:$G$115,5,FALSE)</f>
        <v>Мачихин Алексей Владимирович</v>
      </c>
      <c r="C58" s="90" t="str">
        <f>VLOOKUP(E58,'[1]9-11'!$A$2:$G$115,7,FALSE)</f>
        <v>МАОУ "СОШ №145"</v>
      </c>
      <c r="D58" s="106">
        <f>VLOOKUP(E58,'[1]9-11'!$A$2:$G$115,6,FALSE)</f>
        <v>10</v>
      </c>
      <c r="E58" s="63" t="s">
        <v>97</v>
      </c>
      <c r="F58" s="24">
        <v>1</v>
      </c>
      <c r="G58" s="25">
        <v>2</v>
      </c>
      <c r="H58" s="25">
        <v>2</v>
      </c>
      <c r="I58" s="25">
        <v>1</v>
      </c>
      <c r="J58" s="26">
        <v>1</v>
      </c>
      <c r="K58" s="27">
        <v>5</v>
      </c>
      <c r="L58" s="25">
        <v>1</v>
      </c>
      <c r="M58" s="25">
        <v>5</v>
      </c>
      <c r="N58" s="25">
        <v>2</v>
      </c>
      <c r="O58" s="28">
        <v>1</v>
      </c>
      <c r="P58" s="24">
        <v>14</v>
      </c>
      <c r="Q58" s="25">
        <v>125</v>
      </c>
      <c r="R58" s="25">
        <v>234</v>
      </c>
      <c r="S58" s="25">
        <v>12</v>
      </c>
      <c r="T58" s="28">
        <v>124</v>
      </c>
      <c r="U58" s="59">
        <f t="shared" si="3"/>
        <v>14</v>
      </c>
      <c r="V58" s="70">
        <v>0</v>
      </c>
      <c r="W58" s="69"/>
      <c r="X58" s="69"/>
      <c r="Y58" s="75">
        <v>0</v>
      </c>
      <c r="Z58" s="76">
        <f t="shared" si="4"/>
        <v>0</v>
      </c>
      <c r="AA58" s="76">
        <f t="shared" si="5"/>
        <v>14</v>
      </c>
    </row>
    <row r="59" spans="1:27" hidden="1" x14ac:dyDescent="0.25">
      <c r="A59" s="93">
        <v>57</v>
      </c>
      <c r="B59" s="78" t="str">
        <f>VLOOKUP(E59,'[1]9-11'!$A$2:$G$115,5,FALSE)</f>
        <v>Аркадьева Елена Сергеевна</v>
      </c>
      <c r="C59" s="90" t="str">
        <f>VLOOKUP(E59,'[1]9-11'!$A$2:$G$115,7,FALSE)</f>
        <v>МАОУ "СОШ №6"</v>
      </c>
      <c r="D59" s="106">
        <f>VLOOKUP(E59,'[1]9-11'!$A$2:$G$115,6,FALSE)</f>
        <v>11</v>
      </c>
      <c r="E59" s="63" t="s">
        <v>98</v>
      </c>
      <c r="F59" s="24">
        <v>1</v>
      </c>
      <c r="G59" s="25">
        <v>2</v>
      </c>
      <c r="H59" s="25">
        <v>2</v>
      </c>
      <c r="I59" s="25">
        <v>2</v>
      </c>
      <c r="J59" s="26">
        <v>1</v>
      </c>
      <c r="K59" s="27">
        <v>4</v>
      </c>
      <c r="L59" s="25">
        <v>1</v>
      </c>
      <c r="M59" s="25">
        <v>5</v>
      </c>
      <c r="N59" s="25">
        <v>2</v>
      </c>
      <c r="O59" s="28">
        <v>5</v>
      </c>
      <c r="P59" s="24">
        <v>145</v>
      </c>
      <c r="Q59" s="25">
        <v>124</v>
      </c>
      <c r="R59" s="25">
        <v>24</v>
      </c>
      <c r="S59" s="25">
        <v>125</v>
      </c>
      <c r="T59" s="28">
        <v>15</v>
      </c>
      <c r="U59" s="59">
        <f t="shared" si="3"/>
        <v>14</v>
      </c>
      <c r="V59" s="70"/>
      <c r="W59" s="69">
        <v>0</v>
      </c>
      <c r="X59" s="69"/>
      <c r="Y59" s="75">
        <v>0</v>
      </c>
      <c r="Z59" s="76">
        <f t="shared" si="4"/>
        <v>0</v>
      </c>
      <c r="AA59" s="76">
        <f t="shared" si="5"/>
        <v>14</v>
      </c>
    </row>
    <row r="60" spans="1:27" ht="25.5" x14ac:dyDescent="0.25">
      <c r="A60" s="93">
        <v>15</v>
      </c>
      <c r="B60" s="78" t="str">
        <f>VLOOKUP(E60,'[1]9-11'!$A$2:$G$115,5,FALSE)</f>
        <v>Пархоменко Александр Александрович</v>
      </c>
      <c r="C60" s="90" t="str">
        <f>VLOOKUP(E60,'[1]9-11'!$A$2:$G$115,7,FALSE)</f>
        <v>МАОУ "СОШ №145"</v>
      </c>
      <c r="D60" s="106">
        <f>VLOOKUP(E60,'[1]9-11'!$A$2:$G$115,6,FALSE)</f>
        <v>10</v>
      </c>
      <c r="E60" s="63" t="s">
        <v>123</v>
      </c>
      <c r="F60" s="24">
        <v>1</v>
      </c>
      <c r="G60" s="25">
        <v>1</v>
      </c>
      <c r="H60" s="25">
        <v>2</v>
      </c>
      <c r="I60" s="25">
        <v>2</v>
      </c>
      <c r="J60" s="26">
        <v>1</v>
      </c>
      <c r="K60" s="27">
        <v>4</v>
      </c>
      <c r="L60" s="25">
        <v>1</v>
      </c>
      <c r="M60" s="25">
        <v>5</v>
      </c>
      <c r="N60" s="25">
        <v>3</v>
      </c>
      <c r="O60" s="28">
        <v>5</v>
      </c>
      <c r="P60" s="24">
        <v>23</v>
      </c>
      <c r="Q60" s="25">
        <v>125</v>
      </c>
      <c r="R60" s="25">
        <v>13</v>
      </c>
      <c r="S60" s="25">
        <v>135</v>
      </c>
      <c r="T60" s="28">
        <v>124</v>
      </c>
      <c r="U60" s="59">
        <f t="shared" si="3"/>
        <v>14</v>
      </c>
      <c r="V60" s="70"/>
      <c r="W60" s="69">
        <v>0</v>
      </c>
      <c r="X60" s="69"/>
      <c r="Y60" s="75">
        <v>0</v>
      </c>
      <c r="Z60" s="76">
        <f t="shared" si="4"/>
        <v>0</v>
      </c>
      <c r="AA60" s="76">
        <f t="shared" si="5"/>
        <v>14</v>
      </c>
    </row>
    <row r="61" spans="1:27" hidden="1" x14ac:dyDescent="0.25">
      <c r="A61" s="93">
        <v>59</v>
      </c>
      <c r="B61" s="78" t="str">
        <f>VLOOKUP(E61,'[1]9-11'!$A$2:$G$115,5,FALSE)</f>
        <v>Голдобин Алексей Владимирович</v>
      </c>
      <c r="C61" s="90" t="str">
        <f>VLOOKUP(E61,'[1]9-11'!$A$2:$G$115,7,FALSE)</f>
        <v>МАОУ "Лицей №10"</v>
      </c>
      <c r="D61" s="106">
        <f>VLOOKUP(E61,'[1]9-11'!$A$2:$G$115,6,FALSE)</f>
        <v>11</v>
      </c>
      <c r="E61" s="63" t="s">
        <v>101</v>
      </c>
      <c r="F61" s="24">
        <v>2</v>
      </c>
      <c r="G61" s="25">
        <v>1</v>
      </c>
      <c r="H61" s="25">
        <v>2</v>
      </c>
      <c r="I61" s="25">
        <v>2</v>
      </c>
      <c r="J61" s="26">
        <v>1</v>
      </c>
      <c r="K61" s="27">
        <v>3</v>
      </c>
      <c r="L61" s="25">
        <v>1</v>
      </c>
      <c r="M61" s="25">
        <v>5</v>
      </c>
      <c r="N61" s="25">
        <v>3</v>
      </c>
      <c r="O61" s="28">
        <v>3</v>
      </c>
      <c r="P61" s="24">
        <v>145</v>
      </c>
      <c r="Q61" s="25">
        <v>12</v>
      </c>
      <c r="R61" s="25">
        <v>24</v>
      </c>
      <c r="S61" s="25">
        <v>12</v>
      </c>
      <c r="T61" s="28">
        <v>124</v>
      </c>
      <c r="U61" s="59">
        <f t="shared" si="3"/>
        <v>12</v>
      </c>
      <c r="V61" s="70">
        <v>0</v>
      </c>
      <c r="W61" s="69">
        <v>1</v>
      </c>
      <c r="X61" s="69"/>
      <c r="Y61" s="75"/>
      <c r="Z61" s="76">
        <f t="shared" si="4"/>
        <v>1</v>
      </c>
      <c r="AA61" s="76">
        <f t="shared" si="5"/>
        <v>13</v>
      </c>
    </row>
    <row r="62" spans="1:27" hidden="1" x14ac:dyDescent="0.25">
      <c r="A62" s="93">
        <v>60</v>
      </c>
      <c r="B62" s="78" t="str">
        <f>VLOOKUP(E62,'[1]9-11'!$A$2:$G$115,5,FALSE)</f>
        <v>Куляпин Игорь Андреевич</v>
      </c>
      <c r="C62" s="90" t="str">
        <f>VLOOKUP(E62,'[1]9-11'!$A$2:$G$115,7,FALSE)</f>
        <v>МАОУ "Лицей №10"</v>
      </c>
      <c r="D62" s="106">
        <f>VLOOKUP(E62,'[1]9-11'!$A$2:$G$115,6,FALSE)</f>
        <v>9</v>
      </c>
      <c r="E62" s="63" t="s">
        <v>132</v>
      </c>
      <c r="F62" s="24">
        <v>2</v>
      </c>
      <c r="G62" s="25">
        <v>2</v>
      </c>
      <c r="H62" s="25">
        <v>1</v>
      </c>
      <c r="I62" s="25">
        <v>2</v>
      </c>
      <c r="J62" s="26">
        <v>1</v>
      </c>
      <c r="K62" s="27">
        <v>4</v>
      </c>
      <c r="L62" s="25">
        <v>1</v>
      </c>
      <c r="M62" s="25">
        <v>5</v>
      </c>
      <c r="N62" s="25">
        <v>2</v>
      </c>
      <c r="O62" s="28">
        <v>2</v>
      </c>
      <c r="P62" s="24">
        <v>15</v>
      </c>
      <c r="Q62" s="25">
        <v>12</v>
      </c>
      <c r="R62" s="25">
        <v>24</v>
      </c>
      <c r="S62" s="25">
        <v>23</v>
      </c>
      <c r="T62" s="28">
        <v>15</v>
      </c>
      <c r="U62" s="59">
        <f t="shared" si="3"/>
        <v>13</v>
      </c>
      <c r="V62" s="70"/>
      <c r="W62" s="69">
        <v>0</v>
      </c>
      <c r="X62" s="69">
        <v>0</v>
      </c>
      <c r="Y62" s="75">
        <v>0</v>
      </c>
      <c r="Z62" s="76">
        <f t="shared" si="4"/>
        <v>0</v>
      </c>
      <c r="AA62" s="76">
        <f t="shared" si="5"/>
        <v>13</v>
      </c>
    </row>
    <row r="63" spans="1:27" hidden="1" x14ac:dyDescent="0.25">
      <c r="A63" s="93">
        <v>61</v>
      </c>
      <c r="B63" s="78" t="str">
        <f>VLOOKUP(E63,'[1]9-11'!$A$2:$G$115,5,FALSE)</f>
        <v>Савельева Софья Сергеевна</v>
      </c>
      <c r="C63" s="90" t="str">
        <f>VLOOKUP(E63,'[1]9-11'!$A$2:$G$115,7,FALSE)</f>
        <v>МАОУ "Лицей №10"</v>
      </c>
      <c r="D63" s="106">
        <f>VLOOKUP(E63,'[1]9-11'!$A$2:$G$115,6,FALSE)</f>
        <v>9</v>
      </c>
      <c r="E63" s="63" t="s">
        <v>133</v>
      </c>
      <c r="F63" s="24">
        <v>1</v>
      </c>
      <c r="G63" s="25">
        <v>2</v>
      </c>
      <c r="H63" s="25">
        <v>1</v>
      </c>
      <c r="I63" s="25">
        <v>1</v>
      </c>
      <c r="J63" s="26">
        <v>1</v>
      </c>
      <c r="K63" s="27">
        <v>5</v>
      </c>
      <c r="L63" s="25">
        <v>3</v>
      </c>
      <c r="M63" s="25">
        <v>5</v>
      </c>
      <c r="N63" s="25">
        <v>2</v>
      </c>
      <c r="O63" s="28">
        <v>5</v>
      </c>
      <c r="P63" s="24">
        <v>24</v>
      </c>
      <c r="Q63" s="25">
        <v>12</v>
      </c>
      <c r="R63" s="25">
        <v>45</v>
      </c>
      <c r="S63" s="25">
        <v>15</v>
      </c>
      <c r="T63" s="28">
        <v>45</v>
      </c>
      <c r="U63" s="59">
        <f t="shared" si="3"/>
        <v>13</v>
      </c>
      <c r="V63" s="70"/>
      <c r="W63" s="69"/>
      <c r="X63" s="69"/>
      <c r="Y63" s="75"/>
      <c r="Z63" s="76">
        <f t="shared" si="4"/>
        <v>0</v>
      </c>
      <c r="AA63" s="76">
        <f t="shared" si="5"/>
        <v>13</v>
      </c>
    </row>
    <row r="64" spans="1:27" x14ac:dyDescent="0.25">
      <c r="A64" s="93">
        <v>16</v>
      </c>
      <c r="B64" s="78" t="str">
        <f>VLOOKUP(E64,'[1]9-11'!$A$2:$G$115,5,FALSE)</f>
        <v>Ердякова Анна Дмитриевна</v>
      </c>
      <c r="C64" s="90" t="str">
        <f>VLOOKUP(E64,'[1]9-11'!$A$2:$G$115,7,FALSE)</f>
        <v>МАОУ «СОШ №25»</v>
      </c>
      <c r="D64" s="106">
        <f>VLOOKUP(E64,'[1]9-11'!$A$2:$G$115,6,FALSE)</f>
        <v>10</v>
      </c>
      <c r="E64" s="63" t="s">
        <v>109</v>
      </c>
      <c r="F64" s="24">
        <v>2</v>
      </c>
      <c r="G64" s="25">
        <v>1</v>
      </c>
      <c r="H64" s="25">
        <v>1</v>
      </c>
      <c r="I64" s="25">
        <v>2</v>
      </c>
      <c r="J64" s="26">
        <v>1</v>
      </c>
      <c r="K64" s="27">
        <v>4</v>
      </c>
      <c r="L64" s="25">
        <v>2</v>
      </c>
      <c r="M64" s="25">
        <v>5</v>
      </c>
      <c r="N64" s="25">
        <v>2</v>
      </c>
      <c r="O64" s="28">
        <v>5</v>
      </c>
      <c r="P64" s="24">
        <v>125</v>
      </c>
      <c r="Q64" s="25">
        <v>125</v>
      </c>
      <c r="R64" s="25">
        <v>2</v>
      </c>
      <c r="S64" s="25">
        <v>5</v>
      </c>
      <c r="T64" s="28">
        <v>245</v>
      </c>
      <c r="U64" s="59">
        <f t="shared" si="3"/>
        <v>12</v>
      </c>
      <c r="V64" s="70"/>
      <c r="W64" s="69">
        <v>0</v>
      </c>
      <c r="X64" s="69"/>
      <c r="Y64" s="75">
        <v>0</v>
      </c>
      <c r="Z64" s="76">
        <f t="shared" si="4"/>
        <v>0</v>
      </c>
      <c r="AA64" s="76">
        <f t="shared" si="5"/>
        <v>12</v>
      </c>
    </row>
    <row r="65" spans="1:27" hidden="1" x14ac:dyDescent="0.25">
      <c r="A65" s="93">
        <v>63</v>
      </c>
      <c r="B65" s="78" t="str">
        <f>VLOOKUP(E65,'[1]9-11'!$A$2:$G$115,5,FALSE)</f>
        <v>Тимофеева Екатерина Дмитриевна</v>
      </c>
      <c r="C65" s="90" t="str">
        <f>VLOOKUP(E65,'[1]9-11'!$A$2:$G$115,7,FALSE)</f>
        <v>МАОУ "Лицей №10"</v>
      </c>
      <c r="D65" s="106">
        <f>VLOOKUP(E65,'[1]9-11'!$A$2:$G$115,6,FALSE)</f>
        <v>9</v>
      </c>
      <c r="E65" s="63" t="s">
        <v>119</v>
      </c>
      <c r="F65" s="24">
        <v>1</v>
      </c>
      <c r="G65" s="25">
        <v>2</v>
      </c>
      <c r="H65" s="25">
        <v>2</v>
      </c>
      <c r="I65" s="25">
        <v>2</v>
      </c>
      <c r="J65" s="26">
        <v>1</v>
      </c>
      <c r="K65" s="27">
        <v>4</v>
      </c>
      <c r="L65" s="25">
        <v>1</v>
      </c>
      <c r="M65" s="25">
        <v>5</v>
      </c>
      <c r="N65" s="25">
        <v>2</v>
      </c>
      <c r="O65" s="28">
        <v>2</v>
      </c>
      <c r="P65" s="24">
        <v>25</v>
      </c>
      <c r="Q65" s="25">
        <v>125</v>
      </c>
      <c r="R65" s="25">
        <v>34</v>
      </c>
      <c r="S65" s="25">
        <v>125</v>
      </c>
      <c r="T65" s="28">
        <v>5</v>
      </c>
      <c r="U65" s="59">
        <f t="shared" si="3"/>
        <v>12</v>
      </c>
      <c r="V65" s="70"/>
      <c r="W65" s="69"/>
      <c r="X65" s="69"/>
      <c r="Y65" s="75"/>
      <c r="Z65" s="76">
        <f t="shared" si="4"/>
        <v>0</v>
      </c>
      <c r="AA65" s="76">
        <f t="shared" si="5"/>
        <v>12</v>
      </c>
    </row>
    <row r="66" spans="1:27" hidden="1" x14ac:dyDescent="0.25">
      <c r="A66" s="93">
        <v>64</v>
      </c>
      <c r="B66" s="78" t="str">
        <f>VLOOKUP(E66,'[1]9-11'!$A$2:$G$115,5,FALSE)</f>
        <v>Храмцова Кристина Олеговна</v>
      </c>
      <c r="C66" s="90" t="str">
        <f>VLOOKUP(E66,'[1]9-11'!$A$2:$G$115,7,FALSE)</f>
        <v>МАОУ "СОШ №6"</v>
      </c>
      <c r="D66" s="106">
        <f>VLOOKUP(E66,'[1]9-11'!$A$2:$G$115,6,FALSE)</f>
        <v>11</v>
      </c>
      <c r="E66" s="63" t="s">
        <v>121</v>
      </c>
      <c r="F66" s="24">
        <v>1</v>
      </c>
      <c r="G66" s="25">
        <v>1</v>
      </c>
      <c r="H66" s="25">
        <v>2</v>
      </c>
      <c r="I66" s="25">
        <v>1</v>
      </c>
      <c r="J66" s="26">
        <v>1</v>
      </c>
      <c r="K66" s="27">
        <v>4</v>
      </c>
      <c r="L66" s="25">
        <v>1</v>
      </c>
      <c r="M66" s="25">
        <v>5</v>
      </c>
      <c r="N66" s="25">
        <v>2</v>
      </c>
      <c r="O66" s="28">
        <v>1</v>
      </c>
      <c r="P66" s="24">
        <v>34</v>
      </c>
      <c r="Q66" s="25">
        <v>15</v>
      </c>
      <c r="R66" s="25">
        <v>24</v>
      </c>
      <c r="S66" s="25">
        <v>15</v>
      </c>
      <c r="T66" s="28">
        <v>25</v>
      </c>
      <c r="U66" s="59">
        <f t="shared" si="3"/>
        <v>12</v>
      </c>
      <c r="V66" s="70"/>
      <c r="W66" s="69"/>
      <c r="X66" s="69"/>
      <c r="Y66" s="75">
        <v>0</v>
      </c>
      <c r="Z66" s="76">
        <f t="shared" si="4"/>
        <v>0</v>
      </c>
      <c r="AA66" s="76">
        <f t="shared" si="5"/>
        <v>12</v>
      </c>
    </row>
    <row r="67" spans="1:27" x14ac:dyDescent="0.25">
      <c r="A67" s="93">
        <v>17</v>
      </c>
      <c r="B67" s="78" t="str">
        <f>VLOOKUP(E67,'[1]9-11'!$A$2:$G$115,5,FALSE)</f>
        <v>Лосев Георгий Алексеевич</v>
      </c>
      <c r="C67" s="90" t="str">
        <f>VLOOKUP(E67,'[1]9-11'!$A$2:$G$115,7,FALSE)</f>
        <v>МАОУ «СОШ №25»</v>
      </c>
      <c r="D67" s="106">
        <f>VLOOKUP(E67,'[1]9-11'!$A$2:$G$115,6,FALSE)</f>
        <v>10</v>
      </c>
      <c r="E67" s="63" t="s">
        <v>134</v>
      </c>
      <c r="F67" s="24">
        <v>1</v>
      </c>
      <c r="G67" s="25">
        <v>2</v>
      </c>
      <c r="H67" s="25">
        <v>2</v>
      </c>
      <c r="I67" s="25">
        <v>1</v>
      </c>
      <c r="J67" s="26">
        <v>1</v>
      </c>
      <c r="K67" s="27">
        <v>4</v>
      </c>
      <c r="L67" s="25">
        <v>3</v>
      </c>
      <c r="M67" s="25">
        <v>5</v>
      </c>
      <c r="N67" s="25">
        <v>3</v>
      </c>
      <c r="O67" s="28">
        <v>4</v>
      </c>
      <c r="P67" s="24">
        <v>125</v>
      </c>
      <c r="Q67" s="25">
        <v>24</v>
      </c>
      <c r="R67" s="25">
        <v>34</v>
      </c>
      <c r="S67" s="25">
        <v>15</v>
      </c>
      <c r="T67" s="28">
        <v>245</v>
      </c>
      <c r="U67" s="59">
        <f t="shared" ref="U67:U77" si="6">1*(SUM(IF(F67=$F$1,1,0),IF(G67=$G$1,1,0),IF(H67=$H$1,1,0),IF(I67=$I$1,1,0),IF(J67=$J$1,1,0))+2*SUM(IF(K67=$K$1,1,0),IF(L67=$L$1,1,0),IF(M67=$M$1,1,0),IF(N67=$N$1,1,0),IF(O67=$O$1,1,0))+3*SUM(IF(P67=$P$1,1,0),IF(Q67=$Q$1,1,0),IF(R67=$R$1,1,0),IF(S67=$S$1,1,0),IF(T67=$T$1,1,0)))</f>
        <v>12</v>
      </c>
      <c r="V67" s="70"/>
      <c r="W67" s="69"/>
      <c r="X67" s="69"/>
      <c r="Y67" s="75">
        <v>0</v>
      </c>
      <c r="Z67" s="76">
        <f t="shared" ref="Z67:Z77" si="7">SUM(V67:Y67)</f>
        <v>0</v>
      </c>
      <c r="AA67" s="76">
        <f t="shared" ref="AA67:AA77" si="8">U67+Z67</f>
        <v>12</v>
      </c>
    </row>
    <row r="68" spans="1:27" hidden="1" x14ac:dyDescent="0.25">
      <c r="A68" s="93">
        <v>66</v>
      </c>
      <c r="B68" s="78" t="str">
        <f>VLOOKUP(E68,'[1]9-11'!$A$2:$G$115,5,FALSE)</f>
        <v>Зиберт Фрэнк Фуркатович</v>
      </c>
      <c r="C68" s="90" t="str">
        <f>VLOOKUP(E68,'[1]9-11'!$A$2:$G$115,7,FALSE)</f>
        <v>МАОУ "Лицей №5"</v>
      </c>
      <c r="D68" s="106">
        <f>VLOOKUP(E68,'[1]9-11'!$A$2:$G$115,6,FALSE)</f>
        <v>11</v>
      </c>
      <c r="E68" s="63" t="s">
        <v>105</v>
      </c>
      <c r="F68" s="24">
        <v>1</v>
      </c>
      <c r="G68" s="25">
        <v>2</v>
      </c>
      <c r="H68" s="25">
        <v>1</v>
      </c>
      <c r="I68" s="25">
        <v>1</v>
      </c>
      <c r="J68" s="26">
        <v>2</v>
      </c>
      <c r="K68" s="27">
        <v>4</v>
      </c>
      <c r="L68" s="25">
        <v>1</v>
      </c>
      <c r="M68" s="25">
        <v>5</v>
      </c>
      <c r="N68" s="25">
        <v>3</v>
      </c>
      <c r="O68" s="28">
        <v>5</v>
      </c>
      <c r="P68" s="24">
        <v>145</v>
      </c>
      <c r="Q68" s="25">
        <v>123</v>
      </c>
      <c r="R68" s="25">
        <v>135</v>
      </c>
      <c r="S68" s="25">
        <v>5</v>
      </c>
      <c r="T68" s="28">
        <v>135</v>
      </c>
      <c r="U68" s="59">
        <f t="shared" si="6"/>
        <v>11</v>
      </c>
      <c r="V68" s="70"/>
      <c r="W68" s="69"/>
      <c r="X68" s="69"/>
      <c r="Y68" s="75"/>
      <c r="Z68" s="76">
        <f t="shared" si="7"/>
        <v>0</v>
      </c>
      <c r="AA68" s="76">
        <f t="shared" si="8"/>
        <v>11</v>
      </c>
    </row>
    <row r="69" spans="1:27" hidden="1" x14ac:dyDescent="0.25">
      <c r="A69" s="93">
        <v>67</v>
      </c>
      <c r="B69" s="78" t="str">
        <f>VLOOKUP(E69,'[1]9-11'!$A$2:$G$115,5,FALSE)</f>
        <v>Пепеляев Глеб Андреевич</v>
      </c>
      <c r="C69" s="90" t="str">
        <f>VLOOKUP(E69,'[1]9-11'!$A$2:$G$115,7,FALSE)</f>
        <v>МАОУ "Лицей №10"</v>
      </c>
      <c r="D69" s="106">
        <f>VLOOKUP(E69,'[1]9-11'!$A$2:$G$115,6,FALSE)</f>
        <v>9</v>
      </c>
      <c r="E69" s="63" t="s">
        <v>130</v>
      </c>
      <c r="F69" s="24">
        <v>2</v>
      </c>
      <c r="G69" s="25">
        <v>2</v>
      </c>
      <c r="H69" s="25">
        <v>1</v>
      </c>
      <c r="I69" s="25">
        <v>1</v>
      </c>
      <c r="J69" s="26">
        <v>1</v>
      </c>
      <c r="K69" s="27">
        <v>4</v>
      </c>
      <c r="L69" s="25">
        <v>1</v>
      </c>
      <c r="M69" s="25">
        <v>5</v>
      </c>
      <c r="N69" s="25">
        <v>1</v>
      </c>
      <c r="O69" s="28">
        <v>5</v>
      </c>
      <c r="P69" s="24">
        <v>234</v>
      </c>
      <c r="Q69" s="25">
        <v>124</v>
      </c>
      <c r="R69" s="25">
        <v>24</v>
      </c>
      <c r="S69" s="25">
        <v>245</v>
      </c>
      <c r="T69" s="28">
        <v>25</v>
      </c>
      <c r="U69" s="59">
        <f t="shared" si="6"/>
        <v>11</v>
      </c>
      <c r="V69" s="70"/>
      <c r="W69" s="69"/>
      <c r="X69" s="69"/>
      <c r="Y69" s="75"/>
      <c r="Z69" s="76">
        <f t="shared" si="7"/>
        <v>0</v>
      </c>
      <c r="AA69" s="76">
        <f t="shared" si="8"/>
        <v>11</v>
      </c>
    </row>
    <row r="70" spans="1:27" hidden="1" x14ac:dyDescent="0.25">
      <c r="A70" s="93">
        <v>68</v>
      </c>
      <c r="B70" s="78" t="str">
        <f>VLOOKUP(E70,'[1]9-11'!$A$2:$G$115,5,FALSE)</f>
        <v>Одинцова Анастасия Павловна</v>
      </c>
      <c r="C70" s="90" t="str">
        <f>VLOOKUP(E70,'[1]9-11'!$A$2:$G$115,7,FALSE)</f>
        <v>МАОУ "Лицей №10"</v>
      </c>
      <c r="D70" s="106">
        <f>VLOOKUP(E70,'[1]9-11'!$A$2:$G$115,6,FALSE)</f>
        <v>11</v>
      </c>
      <c r="E70" s="63" t="s">
        <v>145</v>
      </c>
      <c r="F70" s="24">
        <v>1</v>
      </c>
      <c r="G70" s="25">
        <v>2</v>
      </c>
      <c r="H70" s="25">
        <v>1</v>
      </c>
      <c r="I70" s="25">
        <v>2</v>
      </c>
      <c r="J70" s="26">
        <v>1</v>
      </c>
      <c r="K70" s="27">
        <v>5</v>
      </c>
      <c r="L70" s="25">
        <v>1</v>
      </c>
      <c r="M70" s="25">
        <v>5</v>
      </c>
      <c r="N70" s="25">
        <v>3</v>
      </c>
      <c r="O70" s="28">
        <v>1</v>
      </c>
      <c r="P70" s="24">
        <v>45</v>
      </c>
      <c r="Q70" s="25">
        <v>12</v>
      </c>
      <c r="R70" s="25">
        <v>12</v>
      </c>
      <c r="S70" s="25"/>
      <c r="T70" s="28">
        <v>15</v>
      </c>
      <c r="U70" s="59">
        <f t="shared" si="6"/>
        <v>10</v>
      </c>
      <c r="V70" s="70"/>
      <c r="W70" s="69">
        <v>1</v>
      </c>
      <c r="X70" s="69">
        <v>0</v>
      </c>
      <c r="Y70" s="75"/>
      <c r="Z70" s="76">
        <f t="shared" si="7"/>
        <v>1</v>
      </c>
      <c r="AA70" s="76">
        <f t="shared" si="8"/>
        <v>11</v>
      </c>
    </row>
    <row r="71" spans="1:27" x14ac:dyDescent="0.25">
      <c r="A71" s="93">
        <v>18</v>
      </c>
      <c r="B71" s="78" t="str">
        <f>VLOOKUP(E71,'[1]9-11'!$A$2:$G$115,5,FALSE)</f>
        <v>Дедова Анна Денисовна</v>
      </c>
      <c r="C71" s="90" t="str">
        <f>VLOOKUP(E71,'[1]9-11'!$A$2:$G$115,7,FALSE)</f>
        <v>МАОУ «СОШ №25»</v>
      </c>
      <c r="D71" s="106">
        <f>VLOOKUP(E71,'[1]9-11'!$A$2:$G$115,6,FALSE)</f>
        <v>10</v>
      </c>
      <c r="E71" s="63" t="s">
        <v>110</v>
      </c>
      <c r="F71" s="24">
        <v>1</v>
      </c>
      <c r="G71" s="25">
        <v>2</v>
      </c>
      <c r="H71" s="25">
        <v>2</v>
      </c>
      <c r="I71" s="25">
        <v>1</v>
      </c>
      <c r="J71" s="26">
        <v>2</v>
      </c>
      <c r="K71" s="27">
        <v>4</v>
      </c>
      <c r="L71" s="25">
        <v>1</v>
      </c>
      <c r="M71" s="25">
        <v>4</v>
      </c>
      <c r="N71" s="25">
        <v>2</v>
      </c>
      <c r="O71" s="28">
        <v>3</v>
      </c>
      <c r="P71" s="24">
        <v>13</v>
      </c>
      <c r="Q71" s="25">
        <v>14</v>
      </c>
      <c r="R71" s="25">
        <v>234</v>
      </c>
      <c r="S71" s="25">
        <v>14</v>
      </c>
      <c r="T71" s="28">
        <v>135</v>
      </c>
      <c r="U71" s="59">
        <f t="shared" si="6"/>
        <v>10</v>
      </c>
      <c r="V71" s="70">
        <v>0</v>
      </c>
      <c r="W71" s="69">
        <v>0</v>
      </c>
      <c r="X71" s="69"/>
      <c r="Y71" s="75">
        <v>0</v>
      </c>
      <c r="Z71" s="76">
        <f t="shared" si="7"/>
        <v>0</v>
      </c>
      <c r="AA71" s="76">
        <f t="shared" si="8"/>
        <v>10</v>
      </c>
    </row>
    <row r="72" spans="1:27" hidden="1" x14ac:dyDescent="0.25">
      <c r="A72" s="93">
        <v>70</v>
      </c>
      <c r="B72" s="78" t="str">
        <f>VLOOKUP(E72,'[1]9-11'!$A$2:$G$115,5,FALSE)</f>
        <v>Голубчикова Наталья Николаевна</v>
      </c>
      <c r="C72" s="90" t="str">
        <f>VLOOKUP(E72,'[1]9-11'!$A$2:$G$115,7,FALSE)</f>
        <v>МАОУ "СОШ №19"</v>
      </c>
      <c r="D72" s="106">
        <f>VLOOKUP(E72,'[1]9-11'!$A$2:$G$115,6,FALSE)</f>
        <v>9</v>
      </c>
      <c r="E72" s="63" t="s">
        <v>111</v>
      </c>
      <c r="F72" s="24">
        <v>1</v>
      </c>
      <c r="G72" s="25">
        <v>2</v>
      </c>
      <c r="H72" s="25">
        <v>1</v>
      </c>
      <c r="I72" s="25">
        <v>1</v>
      </c>
      <c r="J72" s="26">
        <v>1</v>
      </c>
      <c r="K72" s="27">
        <v>5</v>
      </c>
      <c r="L72" s="25">
        <v>1</v>
      </c>
      <c r="M72" s="25">
        <v>5</v>
      </c>
      <c r="N72" s="25">
        <v>2</v>
      </c>
      <c r="O72" s="28">
        <v>3</v>
      </c>
      <c r="P72" s="24">
        <v>245</v>
      </c>
      <c r="Q72" s="25">
        <v>135</v>
      </c>
      <c r="R72" s="25">
        <v>234</v>
      </c>
      <c r="S72" s="25">
        <v>125</v>
      </c>
      <c r="T72" s="28">
        <v>134</v>
      </c>
      <c r="U72" s="59">
        <f t="shared" si="6"/>
        <v>10</v>
      </c>
      <c r="V72" s="70"/>
      <c r="W72" s="69"/>
      <c r="X72" s="69"/>
      <c r="Y72" s="75"/>
      <c r="Z72" s="76">
        <f t="shared" si="7"/>
        <v>0</v>
      </c>
      <c r="AA72" s="76">
        <f t="shared" si="8"/>
        <v>10</v>
      </c>
    </row>
    <row r="73" spans="1:27" x14ac:dyDescent="0.25">
      <c r="A73" s="93">
        <v>19</v>
      </c>
      <c r="B73" s="78" t="str">
        <f>VLOOKUP(E73,'[1]9-11'!$A$2:$G$115,5,FALSE)</f>
        <v>Губин Кирилл Владимирович</v>
      </c>
      <c r="C73" s="90" t="str">
        <f>VLOOKUP(E73,'[1]9-11'!$A$2:$G$115,7,FALSE)</f>
        <v>МАОУ «СОШ №25»</v>
      </c>
      <c r="D73" s="106">
        <f>VLOOKUP(E73,'[1]9-11'!$A$2:$G$115,6,FALSE)</f>
        <v>10</v>
      </c>
      <c r="E73" s="63" t="s">
        <v>112</v>
      </c>
      <c r="F73" s="24">
        <v>2</v>
      </c>
      <c r="G73" s="25">
        <v>2</v>
      </c>
      <c r="H73" s="25">
        <v>1</v>
      </c>
      <c r="I73" s="25">
        <v>2</v>
      </c>
      <c r="J73" s="26">
        <v>1</v>
      </c>
      <c r="K73" s="27">
        <v>4</v>
      </c>
      <c r="L73" s="25">
        <v>1</v>
      </c>
      <c r="M73" s="25">
        <v>5</v>
      </c>
      <c r="N73" s="25">
        <v>2</v>
      </c>
      <c r="O73" s="28">
        <v>1</v>
      </c>
      <c r="P73" s="24">
        <v>45</v>
      </c>
      <c r="Q73" s="25">
        <v>15</v>
      </c>
      <c r="R73" s="25">
        <v>4</v>
      </c>
      <c r="S73" s="25">
        <v>5</v>
      </c>
      <c r="T73" s="28">
        <v>45</v>
      </c>
      <c r="U73" s="59">
        <f t="shared" si="6"/>
        <v>10</v>
      </c>
      <c r="V73" s="70"/>
      <c r="W73" s="69"/>
      <c r="X73" s="69"/>
      <c r="Y73" s="75">
        <v>0</v>
      </c>
      <c r="Z73" s="76">
        <f t="shared" si="7"/>
        <v>0</v>
      </c>
      <c r="AA73" s="76">
        <f t="shared" si="8"/>
        <v>10</v>
      </c>
    </row>
    <row r="74" spans="1:27" hidden="1" x14ac:dyDescent="0.25">
      <c r="A74" s="93">
        <v>72</v>
      </c>
      <c r="B74" s="78" t="str">
        <f>VLOOKUP(E74,'[1]9-11'!$A$2:$G$115,5,FALSE)</f>
        <v>Найданова Алина Александровна</v>
      </c>
      <c r="C74" s="90" t="str">
        <f>VLOOKUP(E74,'[1]9-11'!$A$2:$G$115,7,FALSE)</f>
        <v>МАОУ "СОШ №19"</v>
      </c>
      <c r="D74" s="106">
        <f>VLOOKUP(E74,'[1]9-11'!$A$2:$G$115,6,FALSE)</f>
        <v>9</v>
      </c>
      <c r="E74" s="63" t="s">
        <v>153</v>
      </c>
      <c r="F74" s="24">
        <v>1</v>
      </c>
      <c r="G74" s="25">
        <v>2</v>
      </c>
      <c r="H74" s="25">
        <v>1</v>
      </c>
      <c r="I74" s="25">
        <v>2</v>
      </c>
      <c r="J74" s="26">
        <v>1</v>
      </c>
      <c r="K74" s="27">
        <v>4</v>
      </c>
      <c r="L74" s="25">
        <v>1</v>
      </c>
      <c r="M74" s="25">
        <v>5</v>
      </c>
      <c r="N74" s="25">
        <v>3</v>
      </c>
      <c r="O74" s="28">
        <v>4</v>
      </c>
      <c r="P74" s="24">
        <v>3</v>
      </c>
      <c r="Q74" s="25">
        <v>5</v>
      </c>
      <c r="R74" s="25">
        <v>5</v>
      </c>
      <c r="S74" s="25">
        <v>5</v>
      </c>
      <c r="T74" s="28">
        <v>4</v>
      </c>
      <c r="U74" s="59">
        <f t="shared" si="6"/>
        <v>9</v>
      </c>
      <c r="V74" s="70"/>
      <c r="W74" s="69"/>
      <c r="X74" s="69"/>
      <c r="Y74" s="75"/>
      <c r="Z74" s="76">
        <f t="shared" si="7"/>
        <v>0</v>
      </c>
      <c r="AA74" s="76">
        <f t="shared" si="8"/>
        <v>9</v>
      </c>
    </row>
    <row r="75" spans="1:27" hidden="1" x14ac:dyDescent="0.25">
      <c r="A75" s="93">
        <v>73</v>
      </c>
      <c r="B75" s="78" t="str">
        <f>VLOOKUP(E75,'[1]9-11'!$A$2:$G$115,5,FALSE)</f>
        <v>Чирков Никита Эдуардович</v>
      </c>
      <c r="C75" s="90" t="str">
        <f>VLOOKUP(E75,'[1]9-11'!$A$2:$G$115,7,FALSE)</f>
        <v>МАОУ "Лицей №5"</v>
      </c>
      <c r="D75" s="106">
        <f>VLOOKUP(E75,'[1]9-11'!$A$2:$G$115,6,FALSE)</f>
        <v>11</v>
      </c>
      <c r="E75" s="63" t="s">
        <v>95</v>
      </c>
      <c r="F75" s="24">
        <v>1</v>
      </c>
      <c r="G75" s="25">
        <v>1</v>
      </c>
      <c r="H75" s="25">
        <v>2</v>
      </c>
      <c r="I75" s="25">
        <v>2</v>
      </c>
      <c r="J75" s="26">
        <v>2</v>
      </c>
      <c r="K75" s="27">
        <v>4</v>
      </c>
      <c r="L75" s="25">
        <v>2</v>
      </c>
      <c r="M75" s="25">
        <v>5</v>
      </c>
      <c r="N75" s="25">
        <v>3</v>
      </c>
      <c r="O75" s="28">
        <v>5</v>
      </c>
      <c r="P75" s="24">
        <v>134</v>
      </c>
      <c r="Q75" s="25">
        <v>125</v>
      </c>
      <c r="R75" s="25">
        <v>135</v>
      </c>
      <c r="S75" s="25">
        <v>235</v>
      </c>
      <c r="T75" s="28">
        <v>245</v>
      </c>
      <c r="U75" s="59">
        <f t="shared" si="6"/>
        <v>8</v>
      </c>
      <c r="V75" s="70"/>
      <c r="W75" s="69"/>
      <c r="X75" s="69"/>
      <c r="Y75" s="75"/>
      <c r="Z75" s="76">
        <f t="shared" si="7"/>
        <v>0</v>
      </c>
      <c r="AA75" s="76">
        <f t="shared" si="8"/>
        <v>8</v>
      </c>
    </row>
    <row r="76" spans="1:27" ht="15.75" thickBot="1" x14ac:dyDescent="0.3">
      <c r="A76" s="93">
        <v>20</v>
      </c>
      <c r="B76" s="78" t="str">
        <f>VLOOKUP(E76,'[1]9-11'!$A$2:$G$115,5,FALSE)</f>
        <v>Углицких Ольга Александровна</v>
      </c>
      <c r="C76" s="90" t="str">
        <f>VLOOKUP(E76,'[1]9-11'!$A$2:$G$115,7,FALSE)</f>
        <v>МАОУ «СОШ №25»</v>
      </c>
      <c r="D76" s="106">
        <f>VLOOKUP(E76,'[1]9-11'!$A$2:$G$115,6,FALSE)</f>
        <v>10</v>
      </c>
      <c r="E76" s="63" t="s">
        <v>124</v>
      </c>
      <c r="F76" s="24">
        <v>1</v>
      </c>
      <c r="G76" s="25">
        <v>1</v>
      </c>
      <c r="H76" s="25">
        <v>2</v>
      </c>
      <c r="I76" s="25">
        <v>1</v>
      </c>
      <c r="J76" s="26">
        <v>1</v>
      </c>
      <c r="K76" s="27">
        <v>4</v>
      </c>
      <c r="L76" s="25">
        <v>2</v>
      </c>
      <c r="M76" s="25">
        <v>5</v>
      </c>
      <c r="N76" s="25">
        <v>4</v>
      </c>
      <c r="O76" s="28">
        <v>3</v>
      </c>
      <c r="P76" s="24">
        <v>245</v>
      </c>
      <c r="Q76" s="25">
        <v>245</v>
      </c>
      <c r="R76" s="25">
        <v>24</v>
      </c>
      <c r="S76" s="25">
        <v>145</v>
      </c>
      <c r="T76" s="28">
        <v>1235</v>
      </c>
      <c r="U76" s="59">
        <f t="shared" si="6"/>
        <v>8</v>
      </c>
      <c r="V76" s="70">
        <v>0</v>
      </c>
      <c r="W76" s="69">
        <v>0</v>
      </c>
      <c r="X76" s="69"/>
      <c r="Y76" s="75">
        <v>0</v>
      </c>
      <c r="Z76" s="76">
        <f t="shared" si="7"/>
        <v>0</v>
      </c>
      <c r="AA76" s="76">
        <f t="shared" si="8"/>
        <v>8</v>
      </c>
    </row>
    <row r="77" spans="1:27" ht="15.75" hidden="1" thickBot="1" x14ac:dyDescent="0.3">
      <c r="A77" s="94">
        <v>75</v>
      </c>
      <c r="B77" s="95" t="str">
        <f>VLOOKUP(E77,'[1]9-11'!$A$2:$G$115,5,FALSE)</f>
        <v>Будник Семен Александрович</v>
      </c>
      <c r="C77" s="90" t="str">
        <f>VLOOKUP(E77,'[1]9-11'!$A$2:$G$115,7,FALSE)</f>
        <v>МАОУ "Гимназия №2"</v>
      </c>
      <c r="D77" s="107">
        <f>VLOOKUP(E77,'[1]9-11'!$A$2:$G$115,6,FALSE)</f>
        <v>9</v>
      </c>
      <c r="E77" s="63" t="s">
        <v>94</v>
      </c>
      <c r="F77" s="24">
        <v>2</v>
      </c>
      <c r="G77" s="25">
        <v>2</v>
      </c>
      <c r="H77" s="25">
        <v>2</v>
      </c>
      <c r="I77" s="25">
        <v>1</v>
      </c>
      <c r="J77" s="26">
        <v>2</v>
      </c>
      <c r="K77" s="27">
        <v>5</v>
      </c>
      <c r="L77" s="25">
        <v>2</v>
      </c>
      <c r="M77" s="25">
        <v>5</v>
      </c>
      <c r="N77" s="25">
        <v>2</v>
      </c>
      <c r="O77" s="28">
        <v>4</v>
      </c>
      <c r="P77" s="24">
        <v>145</v>
      </c>
      <c r="Q77" s="25">
        <v>24</v>
      </c>
      <c r="R77" s="25">
        <v>34</v>
      </c>
      <c r="S77" s="25">
        <v>145</v>
      </c>
      <c r="T77" s="28">
        <v>245</v>
      </c>
      <c r="U77" s="59">
        <f t="shared" si="6"/>
        <v>7</v>
      </c>
      <c r="V77" s="70">
        <v>0</v>
      </c>
      <c r="W77" s="69">
        <v>0</v>
      </c>
      <c r="X77" s="69"/>
      <c r="Y77" s="75"/>
      <c r="Z77" s="76">
        <f t="shared" si="7"/>
        <v>0</v>
      </c>
      <c r="AA77" s="76">
        <f t="shared" si="8"/>
        <v>7</v>
      </c>
    </row>
    <row r="78" spans="1:27" ht="24.75" hidden="1" customHeight="1" thickBot="1" x14ac:dyDescent="0.25">
      <c r="B78" s="123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 s="42"/>
      <c r="W78" s="42"/>
      <c r="X78" s="42"/>
      <c r="Y78" s="42"/>
      <c r="Z78" s="42"/>
      <c r="AA78" s="42"/>
    </row>
    <row r="79" spans="1:27" ht="13.5" customHeight="1" thickBot="1" x14ac:dyDescent="0.25">
      <c r="A79" s="79">
        <v>75</v>
      </c>
      <c r="B79" s="124" t="s">
        <v>3</v>
      </c>
      <c r="C79" s="56"/>
      <c r="D79" s="120"/>
      <c r="E79" s="125"/>
      <c r="F79" s="29">
        <f t="shared" ref="F79:T79" si="9">COUNTIF(F3:F77,F1)</f>
        <v>58</v>
      </c>
      <c r="G79" s="49">
        <f t="shared" si="9"/>
        <v>54</v>
      </c>
      <c r="H79" s="49">
        <f t="shared" si="9"/>
        <v>60</v>
      </c>
      <c r="I79" s="49">
        <f t="shared" si="9"/>
        <v>44</v>
      </c>
      <c r="J79" s="50">
        <f t="shared" si="9"/>
        <v>64</v>
      </c>
      <c r="K79" s="29">
        <f t="shared" si="9"/>
        <v>56</v>
      </c>
      <c r="L79" s="49">
        <f t="shared" si="9"/>
        <v>68</v>
      </c>
      <c r="M79" s="49">
        <f t="shared" si="9"/>
        <v>69</v>
      </c>
      <c r="N79" s="49">
        <f t="shared" si="9"/>
        <v>59</v>
      </c>
      <c r="O79" s="49">
        <f t="shared" si="9"/>
        <v>29</v>
      </c>
      <c r="P79" s="29">
        <f t="shared" si="9"/>
        <v>9</v>
      </c>
      <c r="Q79" s="49">
        <f t="shared" si="9"/>
        <v>36</v>
      </c>
      <c r="R79" s="49">
        <f t="shared" si="9"/>
        <v>1</v>
      </c>
      <c r="S79" s="49">
        <f t="shared" si="9"/>
        <v>10</v>
      </c>
      <c r="T79" s="50">
        <f t="shared" si="9"/>
        <v>32</v>
      </c>
      <c r="U79" s="45">
        <f t="shared" ref="U79:AA79" si="10">MAX(U3:U77)</f>
        <v>27</v>
      </c>
      <c r="V79" s="46">
        <f t="shared" si="10"/>
        <v>20</v>
      </c>
      <c r="W79" s="47">
        <f t="shared" si="10"/>
        <v>15</v>
      </c>
      <c r="X79" s="47">
        <f t="shared" si="10"/>
        <v>15</v>
      </c>
      <c r="Y79" s="48">
        <f t="shared" si="10"/>
        <v>20</v>
      </c>
      <c r="Z79" s="55">
        <f t="shared" si="10"/>
        <v>68</v>
      </c>
      <c r="AA79" s="45">
        <f t="shared" si="10"/>
        <v>91</v>
      </c>
    </row>
    <row r="80" spans="1:27" ht="13.5" customHeight="1" thickBot="1" x14ac:dyDescent="0.25">
      <c r="A80" s="30"/>
      <c r="B80" s="80" t="s">
        <v>4</v>
      </c>
      <c r="C80" s="32"/>
      <c r="D80" s="108"/>
      <c r="E80" s="66"/>
      <c r="F80" s="33">
        <f t="shared" ref="F80:T80" si="11">F79/$A$79*100</f>
        <v>77.333333333333329</v>
      </c>
      <c r="G80" s="51">
        <f t="shared" si="11"/>
        <v>72</v>
      </c>
      <c r="H80" s="51">
        <f t="shared" si="11"/>
        <v>80</v>
      </c>
      <c r="I80" s="51">
        <f t="shared" si="11"/>
        <v>58.666666666666664</v>
      </c>
      <c r="J80" s="52">
        <f t="shared" si="11"/>
        <v>85.333333333333343</v>
      </c>
      <c r="K80" s="33">
        <f t="shared" si="11"/>
        <v>74.666666666666671</v>
      </c>
      <c r="L80" s="51">
        <f t="shared" si="11"/>
        <v>90.666666666666657</v>
      </c>
      <c r="M80" s="51">
        <f t="shared" si="11"/>
        <v>92</v>
      </c>
      <c r="N80" s="51">
        <f t="shared" si="11"/>
        <v>78.666666666666657</v>
      </c>
      <c r="O80" s="51">
        <f t="shared" si="11"/>
        <v>38.666666666666664</v>
      </c>
      <c r="P80" s="87">
        <f t="shared" si="11"/>
        <v>12</v>
      </c>
      <c r="Q80" s="84">
        <f t="shared" si="11"/>
        <v>48</v>
      </c>
      <c r="R80" s="84">
        <f t="shared" si="11"/>
        <v>1.3333333333333335</v>
      </c>
      <c r="S80" s="84">
        <f t="shared" si="11"/>
        <v>13.333333333333334</v>
      </c>
      <c r="T80" s="85">
        <f t="shared" si="11"/>
        <v>42.666666666666671</v>
      </c>
      <c r="U80" s="34"/>
      <c r="V80" s="35"/>
      <c r="W80" s="36"/>
      <c r="X80" s="36"/>
      <c r="Y80" s="37"/>
      <c r="Z80" s="54"/>
      <c r="AA80" s="34"/>
    </row>
    <row r="81" spans="1:32" x14ac:dyDescent="0.25">
      <c r="U81" s="38"/>
      <c r="V81" s="39"/>
      <c r="W81" s="39"/>
      <c r="X81" s="39"/>
      <c r="Y81" s="39"/>
      <c r="Z81" s="38"/>
      <c r="AA81" s="38"/>
    </row>
    <row r="82" spans="1:32" x14ac:dyDescent="0.25">
      <c r="B82" s="40">
        <v>42343</v>
      </c>
      <c r="C82" s="40"/>
      <c r="D82" s="109"/>
      <c r="E82" s="67"/>
      <c r="AB82" s="42"/>
    </row>
    <row r="84" spans="1:32" x14ac:dyDescent="0.25">
      <c r="B84" s="98">
        <f>A76*0.08</f>
        <v>1.6</v>
      </c>
      <c r="C84" s="121" t="s">
        <v>176</v>
      </c>
    </row>
    <row r="85" spans="1:32" x14ac:dyDescent="0.25">
      <c r="B85" s="98">
        <f>A76*0.35</f>
        <v>7</v>
      </c>
      <c r="C85" s="122" t="s">
        <v>175</v>
      </c>
    </row>
    <row r="93" spans="1:32" s="41" customFormat="1" x14ac:dyDescent="0.25">
      <c r="A93"/>
      <c r="B93" s="18"/>
      <c r="C93" s="18"/>
      <c r="D93" s="43"/>
      <c r="E93" s="68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V93" s="1"/>
      <c r="W93" s="1"/>
      <c r="X93" s="1"/>
      <c r="Y93" s="1"/>
      <c r="AB93"/>
      <c r="AC93"/>
      <c r="AD93"/>
      <c r="AE93"/>
      <c r="AF93"/>
    </row>
    <row r="94" spans="1:32" s="41" customFormat="1" x14ac:dyDescent="0.25">
      <c r="A94"/>
      <c r="B94" s="18"/>
      <c r="C94" s="18"/>
      <c r="D94" s="43"/>
      <c r="E94" s="68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V94" s="1"/>
      <c r="W94" s="1"/>
      <c r="X94" s="1"/>
      <c r="Y94" s="1"/>
      <c r="AB94"/>
      <c r="AC94"/>
      <c r="AD94"/>
      <c r="AE94"/>
      <c r="AF94"/>
    </row>
  </sheetData>
  <autoFilter ref="A2:AF77">
    <filterColumn colId="3">
      <filters>
        <filter val="10"/>
      </filters>
    </filterColumn>
    <sortState ref="A3:AF77">
      <sortCondition descending="1" ref="AA2"/>
    </sortState>
  </autoFilter>
  <conditionalFormatting sqref="F3:T51 F67:T77">
    <cfRule type="cellIs" dxfId="5" priority="3" stopIfTrue="1" operator="notEqual">
      <formula>F$1</formula>
    </cfRule>
  </conditionalFormatting>
  <conditionalFormatting sqref="F80:T80">
    <cfRule type="cellIs" dxfId="4" priority="2" stopIfTrue="1" operator="lessThanOrEqual">
      <formula>50</formula>
    </cfRule>
  </conditionalFormatting>
  <conditionalFormatting sqref="F52:T66">
    <cfRule type="cellIs" dxfId="3" priority="1" stopIfTrue="1" operator="notEqual">
      <formula>F$1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4"/>
  <sheetViews>
    <sheetView tabSelected="1" workbookViewId="0">
      <selection activeCell="A70" sqref="A70"/>
    </sheetView>
  </sheetViews>
  <sheetFormatPr defaultRowHeight="15" x14ac:dyDescent="0.25"/>
  <cols>
    <col min="1" max="1" width="4.5703125" bestFit="1" customWidth="1"/>
    <col min="2" max="2" width="35.28515625" bestFit="1" customWidth="1"/>
    <col min="3" max="3" width="21" bestFit="1" customWidth="1"/>
    <col min="4" max="4" width="6.42578125" style="1" customWidth="1"/>
    <col min="5" max="5" width="10.7109375" style="64" bestFit="1" customWidth="1"/>
    <col min="6" max="15" width="3.28515625" style="1" customWidth="1"/>
    <col min="16" max="20" width="7.42578125" style="1" bestFit="1" customWidth="1"/>
    <col min="21" max="21" width="5" style="41" customWidth="1"/>
    <col min="22" max="25" width="4.5703125" style="1" bestFit="1" customWidth="1"/>
    <col min="26" max="26" width="4.5703125" style="41" customWidth="1"/>
    <col min="27" max="27" width="4.5703125" style="41" bestFit="1" customWidth="1"/>
    <col min="28" max="28" width="4.140625" customWidth="1"/>
    <col min="242" max="242" width="3.7109375" bestFit="1" customWidth="1"/>
    <col min="243" max="243" width="21.140625" bestFit="1" customWidth="1"/>
    <col min="244" max="244" width="7.7109375" bestFit="1" customWidth="1"/>
    <col min="245" max="253" width="3.28515625" customWidth="1"/>
  </cols>
  <sheetData>
    <row r="1" spans="1:32" ht="13.5" thickBot="1" x14ac:dyDescent="0.25">
      <c r="A1" s="2"/>
      <c r="B1" s="53"/>
      <c r="C1" s="77"/>
      <c r="D1" s="77"/>
      <c r="E1" s="60" t="s">
        <v>0</v>
      </c>
      <c r="F1" s="3">
        <v>1</v>
      </c>
      <c r="G1" s="4">
        <v>2</v>
      </c>
      <c r="H1" s="4">
        <v>2</v>
      </c>
      <c r="I1" s="4">
        <v>1</v>
      </c>
      <c r="J1" s="5">
        <v>1</v>
      </c>
      <c r="K1" s="6">
        <v>4</v>
      </c>
      <c r="L1" s="4">
        <v>1</v>
      </c>
      <c r="M1" s="4">
        <v>5</v>
      </c>
      <c r="N1" s="4">
        <v>2</v>
      </c>
      <c r="O1" s="4">
        <v>5</v>
      </c>
      <c r="P1" s="3">
        <v>125</v>
      </c>
      <c r="Q1" s="4">
        <v>12</v>
      </c>
      <c r="R1" s="4">
        <v>123</v>
      </c>
      <c r="S1" s="4">
        <v>25</v>
      </c>
      <c r="T1" s="7">
        <v>124</v>
      </c>
      <c r="U1" s="8"/>
      <c r="V1" s="9"/>
      <c r="W1" s="9"/>
      <c r="X1" s="9"/>
      <c r="Y1" s="9"/>
      <c r="Z1" s="8"/>
      <c r="AA1" s="8"/>
    </row>
    <row r="2" spans="1:32" s="18" customFormat="1" ht="61.5" thickBot="1" x14ac:dyDescent="0.25">
      <c r="A2" s="96" t="s">
        <v>1</v>
      </c>
      <c r="B2" s="82" t="s">
        <v>5</v>
      </c>
      <c r="C2" s="99" t="s">
        <v>178</v>
      </c>
      <c r="D2" s="104" t="s">
        <v>177</v>
      </c>
      <c r="E2" s="61" t="s">
        <v>7</v>
      </c>
      <c r="F2" s="10">
        <v>1</v>
      </c>
      <c r="G2" s="11">
        <v>2</v>
      </c>
      <c r="H2" s="11">
        <v>3</v>
      </c>
      <c r="I2" s="11">
        <v>4</v>
      </c>
      <c r="J2" s="12">
        <v>5</v>
      </c>
      <c r="K2" s="13">
        <v>6</v>
      </c>
      <c r="L2" s="11">
        <v>7</v>
      </c>
      <c r="M2" s="11">
        <v>8</v>
      </c>
      <c r="N2" s="11">
        <v>9</v>
      </c>
      <c r="O2" s="11">
        <v>10</v>
      </c>
      <c r="P2" s="10">
        <v>16</v>
      </c>
      <c r="Q2" s="11">
        <v>17</v>
      </c>
      <c r="R2" s="11">
        <v>18</v>
      </c>
      <c r="S2" s="11">
        <v>19</v>
      </c>
      <c r="T2" s="14">
        <v>20</v>
      </c>
      <c r="U2" s="58" t="s">
        <v>173</v>
      </c>
      <c r="V2" s="16" t="s">
        <v>169</v>
      </c>
      <c r="W2" s="16" t="s">
        <v>170</v>
      </c>
      <c r="X2" s="16" t="s">
        <v>2</v>
      </c>
      <c r="Y2" s="16" t="s">
        <v>171</v>
      </c>
      <c r="Z2" s="15" t="s">
        <v>172</v>
      </c>
      <c r="AA2" s="15" t="s">
        <v>6</v>
      </c>
      <c r="AB2" s="17"/>
      <c r="AC2" s="17"/>
      <c r="AD2" s="17"/>
      <c r="AE2" s="17"/>
      <c r="AF2" s="17"/>
    </row>
    <row r="3" spans="1:32" x14ac:dyDescent="0.25">
      <c r="A3" s="92">
        <v>1</v>
      </c>
      <c r="B3" s="115" t="str">
        <f>VLOOKUP(E3,'[1]9-11'!$A$2:$G$115,5,FALSE)</f>
        <v>Гоголев Степан Леонидович</v>
      </c>
      <c r="C3" s="89" t="str">
        <f>VLOOKUP(E3,'[1]9-11'!$A$2:$G$115,7,FALSE)</f>
        <v>МАОУ "Гимназия №2"</v>
      </c>
      <c r="D3" s="105">
        <v>11</v>
      </c>
      <c r="E3" s="62" t="s">
        <v>100</v>
      </c>
      <c r="F3" s="19">
        <v>1</v>
      </c>
      <c r="G3" s="20">
        <v>2</v>
      </c>
      <c r="H3" s="20">
        <v>2</v>
      </c>
      <c r="I3" s="20">
        <v>1</v>
      </c>
      <c r="J3" s="21">
        <v>1</v>
      </c>
      <c r="K3" s="22">
        <v>4</v>
      </c>
      <c r="L3" s="20">
        <v>1</v>
      </c>
      <c r="M3" s="20">
        <v>5</v>
      </c>
      <c r="N3" s="20">
        <v>2</v>
      </c>
      <c r="O3" s="23">
        <v>5</v>
      </c>
      <c r="P3" s="19">
        <v>125</v>
      </c>
      <c r="Q3" s="20">
        <v>12</v>
      </c>
      <c r="R3" s="20">
        <v>24</v>
      </c>
      <c r="S3" s="20">
        <v>25</v>
      </c>
      <c r="T3" s="23">
        <v>124</v>
      </c>
      <c r="U3" s="44">
        <f t="shared" ref="U3:U34" si="0">1*(SUM(IF(F3=$F$1,1,0),IF(G3=$G$1,1,0),IF(H3=$H$1,1,0),IF(I3=$I$1,1,0),IF(J3=$J$1,1,0))+2*SUM(IF(K3=$K$1,1,0),IF(L3=$L$1,1,0),IF(M3=$M$1,1,0),IF(N3=$N$1,1,0),IF(O3=$O$1,1,0))+3*SUM(IF(P3=$P$1,1,0),IF(Q3=$Q$1,1,0),IF(R3=$R$1,1,0),IF(S3=$S$1,1,0),IF(T3=$T$1,1,0)))</f>
        <v>27</v>
      </c>
      <c r="V3" s="71">
        <v>15</v>
      </c>
      <c r="W3" s="72">
        <v>15</v>
      </c>
      <c r="X3" s="72">
        <v>14</v>
      </c>
      <c r="Y3" s="73">
        <v>20</v>
      </c>
      <c r="Z3" s="74">
        <f t="shared" ref="Z3:Z34" si="1">SUM(V3:Y3)</f>
        <v>64</v>
      </c>
      <c r="AA3" s="74">
        <f t="shared" ref="AA3:AA34" si="2">U3+Z3</f>
        <v>91</v>
      </c>
    </row>
    <row r="4" spans="1:32" x14ac:dyDescent="0.25">
      <c r="A4" s="93">
        <v>2</v>
      </c>
      <c r="B4" s="116" t="str">
        <f>VLOOKUP(E4,'[1]9-11'!$A$2:$G$115,5,FALSE)</f>
        <v>Ткачевская Татьяна Романовна</v>
      </c>
      <c r="C4" s="90" t="str">
        <f>VLOOKUP(E4,'[1]9-11'!$A$2:$G$115,7,FALSE)</f>
        <v>МАОУ "Лицей №10"</v>
      </c>
      <c r="D4" s="106">
        <f>VLOOKUP(E4,'[1]9-11'!$A$2:$G$115,6,FALSE)</f>
        <v>11</v>
      </c>
      <c r="E4" s="63" t="s">
        <v>115</v>
      </c>
      <c r="F4" s="24">
        <v>1</v>
      </c>
      <c r="G4" s="25">
        <v>2</v>
      </c>
      <c r="H4" s="25">
        <v>2</v>
      </c>
      <c r="I4" s="25">
        <v>2</v>
      </c>
      <c r="J4" s="26">
        <v>1</v>
      </c>
      <c r="K4" s="27">
        <v>4</v>
      </c>
      <c r="L4" s="25">
        <v>1</v>
      </c>
      <c r="M4" s="25">
        <v>5</v>
      </c>
      <c r="N4" s="25">
        <v>2</v>
      </c>
      <c r="O4" s="28">
        <v>5</v>
      </c>
      <c r="P4" s="24">
        <v>45</v>
      </c>
      <c r="Q4" s="25">
        <v>12</v>
      </c>
      <c r="R4" s="25">
        <v>134</v>
      </c>
      <c r="S4" s="25">
        <v>25</v>
      </c>
      <c r="T4" s="28">
        <v>14</v>
      </c>
      <c r="U4" s="59">
        <f t="shared" si="0"/>
        <v>20</v>
      </c>
      <c r="V4" s="70">
        <v>20</v>
      </c>
      <c r="W4" s="69">
        <v>15</v>
      </c>
      <c r="X4" s="69">
        <v>14</v>
      </c>
      <c r="Y4" s="75">
        <v>19</v>
      </c>
      <c r="Z4" s="76">
        <f t="shared" si="1"/>
        <v>68</v>
      </c>
      <c r="AA4" s="76">
        <f t="shared" si="2"/>
        <v>88</v>
      </c>
    </row>
    <row r="5" spans="1:32" x14ac:dyDescent="0.25">
      <c r="A5" s="93">
        <v>3</v>
      </c>
      <c r="B5" s="114" t="str">
        <f>VLOOKUP(E5,'[1]9-11'!$A$2:$G$115,5,FALSE)</f>
        <v>Кокоулина Мария Александровна</v>
      </c>
      <c r="C5" s="90" t="str">
        <f>VLOOKUP(E5,'[1]9-11'!$A$2:$G$115,7,FALSE)</f>
        <v>МАОУ "Лицей №10"</v>
      </c>
      <c r="D5" s="106">
        <v>11</v>
      </c>
      <c r="E5" s="63" t="s">
        <v>155</v>
      </c>
      <c r="F5" s="24">
        <v>1</v>
      </c>
      <c r="G5" s="25">
        <v>2</v>
      </c>
      <c r="H5" s="25">
        <v>2</v>
      </c>
      <c r="I5" s="25">
        <v>1</v>
      </c>
      <c r="J5" s="26">
        <v>1</v>
      </c>
      <c r="K5" s="27">
        <v>4</v>
      </c>
      <c r="L5" s="25">
        <v>1</v>
      </c>
      <c r="M5" s="25">
        <v>5</v>
      </c>
      <c r="N5" s="25">
        <v>2</v>
      </c>
      <c r="O5" s="28">
        <v>1</v>
      </c>
      <c r="P5" s="24">
        <v>145</v>
      </c>
      <c r="Q5" s="25">
        <v>12</v>
      </c>
      <c r="R5" s="25">
        <v>23</v>
      </c>
      <c r="S5" s="25">
        <v>145</v>
      </c>
      <c r="T5" s="28">
        <v>124</v>
      </c>
      <c r="U5" s="59">
        <f t="shared" si="0"/>
        <v>19</v>
      </c>
      <c r="V5" s="70">
        <v>19.5</v>
      </c>
      <c r="W5" s="69">
        <v>15</v>
      </c>
      <c r="X5" s="69">
        <v>13</v>
      </c>
      <c r="Y5" s="75">
        <v>20</v>
      </c>
      <c r="Z5" s="76">
        <f t="shared" si="1"/>
        <v>67.5</v>
      </c>
      <c r="AA5" s="76">
        <f t="shared" si="2"/>
        <v>86.5</v>
      </c>
    </row>
    <row r="6" spans="1:32" x14ac:dyDescent="0.25">
      <c r="A6" s="93">
        <v>4</v>
      </c>
      <c r="B6" s="114" t="str">
        <f>VLOOKUP(E6,'[1]9-11'!$A$2:$G$115,5,FALSE)</f>
        <v>Гульмамедов Андрей Юрьевич</v>
      </c>
      <c r="C6" s="90" t="str">
        <f>VLOOKUP(E6,'[1]9-11'!$A$2:$G$115,7,FALSE)</f>
        <v>МАОУ "Лицей №10"</v>
      </c>
      <c r="D6" s="106">
        <f>VLOOKUP(E6,'[1]9-11'!$A$2:$G$115,6,FALSE)</f>
        <v>11</v>
      </c>
      <c r="E6" s="63" t="s">
        <v>113</v>
      </c>
      <c r="F6" s="24">
        <v>1</v>
      </c>
      <c r="G6" s="25">
        <v>2</v>
      </c>
      <c r="H6" s="25">
        <v>2</v>
      </c>
      <c r="I6" s="25">
        <v>2</v>
      </c>
      <c r="J6" s="26">
        <v>1</v>
      </c>
      <c r="K6" s="27">
        <v>4</v>
      </c>
      <c r="L6" s="25">
        <v>1</v>
      </c>
      <c r="M6" s="25">
        <v>5</v>
      </c>
      <c r="N6" s="25">
        <v>2</v>
      </c>
      <c r="O6" s="28">
        <v>5</v>
      </c>
      <c r="P6" s="24">
        <v>14</v>
      </c>
      <c r="Q6" s="25">
        <v>12</v>
      </c>
      <c r="R6" s="25">
        <v>123</v>
      </c>
      <c r="S6" s="25">
        <v>35</v>
      </c>
      <c r="T6" s="28">
        <v>124</v>
      </c>
      <c r="U6" s="59">
        <f t="shared" si="0"/>
        <v>23</v>
      </c>
      <c r="V6" s="70">
        <v>14</v>
      </c>
      <c r="W6" s="69">
        <v>2</v>
      </c>
      <c r="X6" s="69">
        <v>15</v>
      </c>
      <c r="Y6" s="75">
        <v>20</v>
      </c>
      <c r="Z6" s="76">
        <f t="shared" si="1"/>
        <v>51</v>
      </c>
      <c r="AA6" s="76">
        <f t="shared" si="2"/>
        <v>74</v>
      </c>
    </row>
    <row r="7" spans="1:32" ht="25.5" x14ac:dyDescent="0.25">
      <c r="A7" s="93">
        <v>5</v>
      </c>
      <c r="B7" s="114" t="str">
        <f>VLOOKUP(E7,'[1]9-11'!$A$2:$G$115,5,FALSE)</f>
        <v>Бызов Алексей Сергеевич</v>
      </c>
      <c r="C7" s="90" t="str">
        <f>VLOOKUP(E7,'[1]9-11'!$A$2:$G$115,7,FALSE)</f>
        <v>МБОУ "Гимназия №17"</v>
      </c>
      <c r="D7" s="106">
        <f>VLOOKUP(E7,'[1]9-11'!$A$2:$G$115,6,FALSE)</f>
        <v>11</v>
      </c>
      <c r="E7" s="63" t="s">
        <v>168</v>
      </c>
      <c r="F7" s="24">
        <v>1</v>
      </c>
      <c r="G7" s="25">
        <v>2</v>
      </c>
      <c r="H7" s="25">
        <v>2</v>
      </c>
      <c r="I7" s="25">
        <v>1</v>
      </c>
      <c r="J7" s="26">
        <v>1</v>
      </c>
      <c r="K7" s="27">
        <v>4</v>
      </c>
      <c r="L7" s="25">
        <v>1</v>
      </c>
      <c r="M7" s="25">
        <v>5</v>
      </c>
      <c r="N7" s="25">
        <v>2</v>
      </c>
      <c r="O7" s="28">
        <v>5</v>
      </c>
      <c r="P7" s="24">
        <v>125</v>
      </c>
      <c r="Q7" s="25">
        <v>12</v>
      </c>
      <c r="R7" s="25">
        <v>3</v>
      </c>
      <c r="S7" s="25">
        <v>2</v>
      </c>
      <c r="T7" s="28">
        <v>124</v>
      </c>
      <c r="U7" s="59">
        <f t="shared" si="0"/>
        <v>24</v>
      </c>
      <c r="V7" s="70">
        <v>0</v>
      </c>
      <c r="W7" s="69">
        <v>15</v>
      </c>
      <c r="X7" s="69">
        <v>10</v>
      </c>
      <c r="Y7" s="75">
        <v>20</v>
      </c>
      <c r="Z7" s="76">
        <f t="shared" si="1"/>
        <v>45</v>
      </c>
      <c r="AA7" s="76">
        <f t="shared" si="2"/>
        <v>69</v>
      </c>
    </row>
    <row r="8" spans="1:32" ht="25.5" x14ac:dyDescent="0.25">
      <c r="A8" s="93">
        <v>6</v>
      </c>
      <c r="B8" s="114" t="str">
        <f>VLOOKUP(E8,'[1]9-11'!$A$2:$G$115,5,FALSE)</f>
        <v>Новикова Анна Сергеевна</v>
      </c>
      <c r="C8" s="90" t="str">
        <f>VLOOKUP(E8,'[1]9-11'!$A$2:$G$115,7,FALSE)</f>
        <v>МБОУ "Гимназия №17"</v>
      </c>
      <c r="D8" s="106">
        <f>VLOOKUP(E8,'[1]9-11'!$A$2:$G$115,6,FALSE)</f>
        <v>11</v>
      </c>
      <c r="E8" s="63" t="s">
        <v>161</v>
      </c>
      <c r="F8" s="24">
        <v>1</v>
      </c>
      <c r="G8" s="25">
        <v>2</v>
      </c>
      <c r="H8" s="25">
        <v>2</v>
      </c>
      <c r="I8" s="25">
        <v>1</v>
      </c>
      <c r="J8" s="26">
        <v>2</v>
      </c>
      <c r="K8" s="27">
        <v>4</v>
      </c>
      <c r="L8" s="25">
        <v>1</v>
      </c>
      <c r="M8" s="25">
        <v>5</v>
      </c>
      <c r="N8" s="25">
        <v>2</v>
      </c>
      <c r="O8" s="28">
        <v>5</v>
      </c>
      <c r="P8" s="24">
        <v>134</v>
      </c>
      <c r="Q8" s="25">
        <v>12</v>
      </c>
      <c r="R8" s="25">
        <v>12345</v>
      </c>
      <c r="S8" s="25">
        <v>3</v>
      </c>
      <c r="T8" s="28">
        <v>124</v>
      </c>
      <c r="U8" s="59">
        <f t="shared" si="0"/>
        <v>20</v>
      </c>
      <c r="V8" s="70">
        <v>20</v>
      </c>
      <c r="W8" s="69">
        <v>15</v>
      </c>
      <c r="X8" s="69">
        <v>13</v>
      </c>
      <c r="Y8" s="75">
        <v>1</v>
      </c>
      <c r="Z8" s="76">
        <f t="shared" si="1"/>
        <v>49</v>
      </c>
      <c r="AA8" s="76">
        <f t="shared" si="2"/>
        <v>69</v>
      </c>
    </row>
    <row r="9" spans="1:32" ht="25.5" hidden="1" x14ac:dyDescent="0.25">
      <c r="A9" s="93">
        <v>7</v>
      </c>
      <c r="B9" s="114" t="str">
        <f>VLOOKUP(E9,'[1]9-11'!$A$2:$G$115,5,FALSE)</f>
        <v>Козлов Александр Александрович</v>
      </c>
      <c r="C9" s="90" t="str">
        <f>VLOOKUP(E9,'[1]9-11'!$A$2:$G$115,7,FALSE)</f>
        <v>МБОУ "Гимназия №17"</v>
      </c>
      <c r="D9" s="106">
        <f>VLOOKUP(E9,'[1]9-11'!$A$2:$G$115,6,FALSE)</f>
        <v>10</v>
      </c>
      <c r="E9" s="63" t="s">
        <v>157</v>
      </c>
      <c r="F9" s="24">
        <v>1</v>
      </c>
      <c r="G9" s="25">
        <v>1</v>
      </c>
      <c r="H9" s="25">
        <v>2</v>
      </c>
      <c r="I9" s="25">
        <v>2</v>
      </c>
      <c r="J9" s="26">
        <v>1</v>
      </c>
      <c r="K9" s="27">
        <v>4</v>
      </c>
      <c r="L9" s="25">
        <v>1</v>
      </c>
      <c r="M9" s="25">
        <v>5</v>
      </c>
      <c r="N9" s="25">
        <v>2</v>
      </c>
      <c r="O9" s="28">
        <v>5</v>
      </c>
      <c r="P9" s="24">
        <v>125</v>
      </c>
      <c r="Q9" s="25">
        <v>124</v>
      </c>
      <c r="R9" s="25">
        <v>135</v>
      </c>
      <c r="S9" s="25">
        <v>12</v>
      </c>
      <c r="T9" s="28">
        <v>145</v>
      </c>
      <c r="U9" s="59">
        <f t="shared" si="0"/>
        <v>16</v>
      </c>
      <c r="V9" s="70">
        <v>0</v>
      </c>
      <c r="W9" s="69">
        <v>15</v>
      </c>
      <c r="X9" s="69">
        <v>15</v>
      </c>
      <c r="Y9" s="75">
        <v>18</v>
      </c>
      <c r="Z9" s="76">
        <f t="shared" si="1"/>
        <v>48</v>
      </c>
      <c r="AA9" s="76">
        <f t="shared" si="2"/>
        <v>64</v>
      </c>
    </row>
    <row r="10" spans="1:32" ht="25.5" hidden="1" x14ac:dyDescent="0.25">
      <c r="A10" s="93">
        <v>8</v>
      </c>
      <c r="B10" s="114" t="str">
        <f>VLOOKUP(E10,'[1]9-11'!$A$2:$G$115,5,FALSE)</f>
        <v>Малафеев Михаил Владиславович</v>
      </c>
      <c r="C10" s="90" t="str">
        <f>VLOOKUP(E10,'[1]9-11'!$A$2:$G$115,7,FALSE)</f>
        <v>МБОУ "Гимназия №17"</v>
      </c>
      <c r="D10" s="106">
        <f>VLOOKUP(E10,'[1]9-11'!$A$2:$G$115,6,FALSE)</f>
        <v>10</v>
      </c>
      <c r="E10" s="63" t="s">
        <v>135</v>
      </c>
      <c r="F10" s="24">
        <v>1</v>
      </c>
      <c r="G10" s="25">
        <v>2</v>
      </c>
      <c r="H10" s="25">
        <v>2</v>
      </c>
      <c r="I10" s="25">
        <v>1</v>
      </c>
      <c r="J10" s="26">
        <v>1</v>
      </c>
      <c r="K10" s="27">
        <v>4</v>
      </c>
      <c r="L10" s="25">
        <v>1</v>
      </c>
      <c r="M10" s="25">
        <v>5</v>
      </c>
      <c r="N10" s="25">
        <v>2</v>
      </c>
      <c r="O10" s="28">
        <v>5</v>
      </c>
      <c r="P10" s="24">
        <v>12</v>
      </c>
      <c r="Q10" s="25">
        <v>245</v>
      </c>
      <c r="R10" s="25">
        <v>15</v>
      </c>
      <c r="S10" s="25">
        <v>3</v>
      </c>
      <c r="T10" s="28">
        <v>1245</v>
      </c>
      <c r="U10" s="59">
        <f t="shared" si="0"/>
        <v>15</v>
      </c>
      <c r="V10" s="70"/>
      <c r="W10" s="69">
        <v>15</v>
      </c>
      <c r="X10" s="69">
        <v>12</v>
      </c>
      <c r="Y10" s="75">
        <v>20</v>
      </c>
      <c r="Z10" s="76">
        <f t="shared" si="1"/>
        <v>47</v>
      </c>
      <c r="AA10" s="76">
        <f t="shared" si="2"/>
        <v>62</v>
      </c>
    </row>
    <row r="11" spans="1:32" hidden="1" x14ac:dyDescent="0.25">
      <c r="A11" s="93">
        <v>9</v>
      </c>
      <c r="B11" s="114" t="str">
        <f>VLOOKUP(E11,'[1]9-11'!$A$2:$G$115,5,FALSE)</f>
        <v>Крюков Иван Алексеевич</v>
      </c>
      <c r="C11" s="90" t="str">
        <f>VLOOKUP(E11,'[1]9-11'!$A$2:$G$115,7,FALSE)</f>
        <v>МАОУ "Лицей №10"</v>
      </c>
      <c r="D11" s="106">
        <f>VLOOKUP(E11,'[1]9-11'!$A$2:$G$115,6,FALSE)</f>
        <v>9</v>
      </c>
      <c r="E11" s="63" t="s">
        <v>142</v>
      </c>
      <c r="F11" s="24">
        <v>1</v>
      </c>
      <c r="G11" s="25">
        <v>2</v>
      </c>
      <c r="H11" s="25">
        <v>1</v>
      </c>
      <c r="I11" s="25">
        <v>1</v>
      </c>
      <c r="J11" s="26">
        <v>1</v>
      </c>
      <c r="K11" s="27">
        <v>4</v>
      </c>
      <c r="L11" s="25">
        <v>1</v>
      </c>
      <c r="M11" s="25">
        <v>4</v>
      </c>
      <c r="N11" s="25">
        <v>2</v>
      </c>
      <c r="O11" s="28">
        <v>5</v>
      </c>
      <c r="P11" s="24">
        <v>245</v>
      </c>
      <c r="Q11" s="25">
        <v>125</v>
      </c>
      <c r="R11" s="25">
        <v>234</v>
      </c>
      <c r="S11" s="25">
        <v>35</v>
      </c>
      <c r="T11" s="28">
        <v>145</v>
      </c>
      <c r="U11" s="59">
        <f t="shared" si="0"/>
        <v>12</v>
      </c>
      <c r="V11" s="70">
        <v>0</v>
      </c>
      <c r="W11" s="69">
        <v>14</v>
      </c>
      <c r="X11" s="69">
        <v>15</v>
      </c>
      <c r="Y11" s="75">
        <v>20</v>
      </c>
      <c r="Z11" s="76">
        <f t="shared" si="1"/>
        <v>49</v>
      </c>
      <c r="AA11" s="76">
        <f t="shared" si="2"/>
        <v>61</v>
      </c>
    </row>
    <row r="12" spans="1:32" ht="25.5" hidden="1" x14ac:dyDescent="0.25">
      <c r="A12" s="93">
        <v>10</v>
      </c>
      <c r="B12" s="114" t="str">
        <f>VLOOKUP(E12,'[1]9-11'!$A$2:$G$115,5,FALSE)</f>
        <v>Кузнецова Екатерина Александровна</v>
      </c>
      <c r="C12" s="90" t="str">
        <f>VLOOKUP(E12,'[1]9-11'!$A$2:$G$115,7,FALSE)</f>
        <v>МБОУ "Гимназия №17"</v>
      </c>
      <c r="D12" s="106">
        <f>VLOOKUP(E12,'[1]9-11'!$A$2:$G$115,6,FALSE)</f>
        <v>10</v>
      </c>
      <c r="E12" s="63" t="s">
        <v>154</v>
      </c>
      <c r="F12" s="24">
        <v>2</v>
      </c>
      <c r="G12" s="25">
        <v>2</v>
      </c>
      <c r="H12" s="25">
        <v>2</v>
      </c>
      <c r="I12" s="25">
        <v>1</v>
      </c>
      <c r="J12" s="26">
        <v>1</v>
      </c>
      <c r="K12" s="27">
        <v>4</v>
      </c>
      <c r="L12" s="25">
        <v>1</v>
      </c>
      <c r="M12" s="25">
        <v>5</v>
      </c>
      <c r="N12" s="25">
        <v>2</v>
      </c>
      <c r="O12" s="28">
        <v>3</v>
      </c>
      <c r="P12" s="24">
        <v>145</v>
      </c>
      <c r="Q12" s="25">
        <v>12</v>
      </c>
      <c r="R12" s="25">
        <v>23</v>
      </c>
      <c r="S12" s="25">
        <v>25</v>
      </c>
      <c r="T12" s="28">
        <v>124</v>
      </c>
      <c r="U12" s="59">
        <f t="shared" si="0"/>
        <v>21</v>
      </c>
      <c r="V12" s="70">
        <v>4</v>
      </c>
      <c r="W12" s="69">
        <v>1</v>
      </c>
      <c r="X12" s="69">
        <v>14</v>
      </c>
      <c r="Y12" s="75">
        <v>19</v>
      </c>
      <c r="Z12" s="76">
        <f t="shared" si="1"/>
        <v>38</v>
      </c>
      <c r="AA12" s="76">
        <f t="shared" si="2"/>
        <v>59</v>
      </c>
    </row>
    <row r="13" spans="1:32" x14ac:dyDescent="0.25">
      <c r="A13" s="93">
        <v>7</v>
      </c>
      <c r="B13" s="114" t="str">
        <f>VLOOKUP(E13,'[1]9-11'!$A$2:$G$115,5,FALSE)</f>
        <v>Агеева Диана Юрьевна</v>
      </c>
      <c r="C13" s="90" t="str">
        <f>VLOOKUP(E13,'[1]9-11'!$A$2:$G$115,7,FALSE)</f>
        <v>МАОУ "Лицей №10"</v>
      </c>
      <c r="D13" s="106">
        <f>VLOOKUP(E13,'[1]9-11'!$A$2:$G$115,6,FALSE)</f>
        <v>11</v>
      </c>
      <c r="E13" s="63" t="s">
        <v>165</v>
      </c>
      <c r="F13" s="24">
        <v>1</v>
      </c>
      <c r="G13" s="25">
        <v>2</v>
      </c>
      <c r="H13" s="25">
        <v>2</v>
      </c>
      <c r="I13" s="25">
        <v>2</v>
      </c>
      <c r="J13" s="26">
        <v>1</v>
      </c>
      <c r="K13" s="27">
        <v>4</v>
      </c>
      <c r="L13" s="25">
        <v>1</v>
      </c>
      <c r="M13" s="25">
        <v>5</v>
      </c>
      <c r="N13" s="25">
        <v>2</v>
      </c>
      <c r="O13" s="28">
        <v>5</v>
      </c>
      <c r="P13" s="24">
        <v>24</v>
      </c>
      <c r="Q13" s="25">
        <v>124</v>
      </c>
      <c r="R13" s="25">
        <v>24</v>
      </c>
      <c r="S13" s="25">
        <v>135</v>
      </c>
      <c r="T13" s="28">
        <v>124</v>
      </c>
      <c r="U13" s="59">
        <f t="shared" si="0"/>
        <v>17</v>
      </c>
      <c r="V13" s="70">
        <v>0</v>
      </c>
      <c r="W13" s="69">
        <v>15</v>
      </c>
      <c r="X13" s="69">
        <v>15</v>
      </c>
      <c r="Y13" s="75">
        <v>12</v>
      </c>
      <c r="Z13" s="76">
        <f t="shared" si="1"/>
        <v>42</v>
      </c>
      <c r="AA13" s="76">
        <f t="shared" si="2"/>
        <v>59</v>
      </c>
    </row>
    <row r="14" spans="1:32" x14ac:dyDescent="0.25">
      <c r="A14" s="93">
        <v>8</v>
      </c>
      <c r="B14" s="114" t="str">
        <f>VLOOKUP(E14,'[1]9-11'!$A$2:$G$115,5,FALSE)</f>
        <v>Сушенцев Денис Сергеевич</v>
      </c>
      <c r="C14" s="90" t="str">
        <f>VLOOKUP(E14,'[1]9-11'!$A$2:$G$115,7,FALSE)</f>
        <v>МАОУ "Лицей №10"</v>
      </c>
      <c r="D14" s="106">
        <v>11</v>
      </c>
      <c r="E14" s="63" t="s">
        <v>117</v>
      </c>
      <c r="F14" s="24">
        <v>1</v>
      </c>
      <c r="G14" s="25">
        <v>2</v>
      </c>
      <c r="H14" s="25">
        <v>2</v>
      </c>
      <c r="I14" s="25">
        <v>2</v>
      </c>
      <c r="J14" s="26">
        <v>1</v>
      </c>
      <c r="K14" s="27">
        <v>5</v>
      </c>
      <c r="L14" s="25">
        <v>1</v>
      </c>
      <c r="M14" s="25">
        <v>5</v>
      </c>
      <c r="N14" s="25">
        <v>2</v>
      </c>
      <c r="O14" s="28">
        <v>5</v>
      </c>
      <c r="P14" s="24">
        <v>134</v>
      </c>
      <c r="Q14" s="25">
        <v>12</v>
      </c>
      <c r="R14" s="25">
        <v>1234</v>
      </c>
      <c r="S14" s="25">
        <v>135</v>
      </c>
      <c r="T14" s="28">
        <v>124</v>
      </c>
      <c r="U14" s="59">
        <f t="shared" si="0"/>
        <v>18</v>
      </c>
      <c r="V14" s="70"/>
      <c r="W14" s="69">
        <v>15</v>
      </c>
      <c r="X14" s="69">
        <v>2</v>
      </c>
      <c r="Y14" s="75">
        <v>20</v>
      </c>
      <c r="Z14" s="76">
        <f t="shared" si="1"/>
        <v>37</v>
      </c>
      <c r="AA14" s="76">
        <f t="shared" si="2"/>
        <v>55</v>
      </c>
    </row>
    <row r="15" spans="1:32" x14ac:dyDescent="0.25">
      <c r="A15" s="93">
        <v>9</v>
      </c>
      <c r="B15" s="114" t="str">
        <f>VLOOKUP(E15,'[1]9-11'!$A$2:$G$115,5,FALSE)</f>
        <v>Мосин Роман Васильевич</v>
      </c>
      <c r="C15" s="90" t="str">
        <f>VLOOKUP(E15,'[1]9-11'!$A$2:$G$115,7,FALSE)</f>
        <v>МАОУ "Лицей №10"</v>
      </c>
      <c r="D15" s="106">
        <v>11</v>
      </c>
      <c r="E15" s="63" t="s">
        <v>144</v>
      </c>
      <c r="F15" s="24">
        <v>1</v>
      </c>
      <c r="G15" s="25"/>
      <c r="H15" s="25">
        <v>2</v>
      </c>
      <c r="I15" s="25">
        <v>1</v>
      </c>
      <c r="J15" s="26">
        <v>1</v>
      </c>
      <c r="K15" s="27">
        <v>5</v>
      </c>
      <c r="L15" s="25">
        <v>1</v>
      </c>
      <c r="M15" s="25">
        <v>5</v>
      </c>
      <c r="N15" s="25">
        <v>2</v>
      </c>
      <c r="O15" s="28">
        <v>5</v>
      </c>
      <c r="P15" s="24">
        <v>125</v>
      </c>
      <c r="Q15" s="25">
        <v>12</v>
      </c>
      <c r="R15" s="25">
        <v>2</v>
      </c>
      <c r="S15" s="25">
        <v>24</v>
      </c>
      <c r="T15" s="28">
        <v>124</v>
      </c>
      <c r="U15" s="59">
        <f t="shared" si="0"/>
        <v>21</v>
      </c>
      <c r="V15" s="70">
        <v>6</v>
      </c>
      <c r="W15" s="69">
        <v>12</v>
      </c>
      <c r="X15" s="69">
        <v>15</v>
      </c>
      <c r="Y15" s="75">
        <v>0</v>
      </c>
      <c r="Z15" s="76">
        <f t="shared" si="1"/>
        <v>33</v>
      </c>
      <c r="AA15" s="76">
        <f t="shared" si="2"/>
        <v>54</v>
      </c>
    </row>
    <row r="16" spans="1:32" hidden="1" x14ac:dyDescent="0.25">
      <c r="A16" s="93">
        <v>14</v>
      </c>
      <c r="B16" s="114" t="str">
        <f>VLOOKUP(E16,'[1]9-11'!$A$2:$G$115,5,FALSE)</f>
        <v>Голдобина Ольга Игоревна</v>
      </c>
      <c r="C16" s="90" t="str">
        <f>VLOOKUP(E16,'[1]9-11'!$A$2:$G$115,7,FALSE)</f>
        <v>МАОУ "Лицей №10"</v>
      </c>
      <c r="D16" s="106">
        <f>VLOOKUP(E16,'[1]9-11'!$A$2:$G$115,6,FALSE)</f>
        <v>9</v>
      </c>
      <c r="E16" s="63" t="s">
        <v>102</v>
      </c>
      <c r="F16" s="24">
        <v>1</v>
      </c>
      <c r="G16" s="25">
        <v>2</v>
      </c>
      <c r="H16" s="25">
        <v>2</v>
      </c>
      <c r="I16" s="25">
        <v>2</v>
      </c>
      <c r="J16" s="26">
        <v>1</v>
      </c>
      <c r="K16" s="27">
        <v>4</v>
      </c>
      <c r="L16" s="25">
        <v>1</v>
      </c>
      <c r="M16" s="25">
        <v>5</v>
      </c>
      <c r="N16" s="25">
        <v>2</v>
      </c>
      <c r="O16" s="28">
        <v>5</v>
      </c>
      <c r="P16" s="24">
        <v>1</v>
      </c>
      <c r="Q16" s="25">
        <v>125</v>
      </c>
      <c r="R16" s="25">
        <v>34</v>
      </c>
      <c r="S16" s="25">
        <v>5</v>
      </c>
      <c r="T16" s="28">
        <v>124</v>
      </c>
      <c r="U16" s="59">
        <f t="shared" si="0"/>
        <v>17</v>
      </c>
      <c r="V16" s="70">
        <v>14</v>
      </c>
      <c r="W16" s="69">
        <v>15</v>
      </c>
      <c r="X16" s="69">
        <v>7</v>
      </c>
      <c r="Y16" s="75">
        <v>0</v>
      </c>
      <c r="Z16" s="76">
        <f t="shared" si="1"/>
        <v>36</v>
      </c>
      <c r="AA16" s="76">
        <f t="shared" si="2"/>
        <v>53</v>
      </c>
    </row>
    <row r="17" spans="1:27" hidden="1" x14ac:dyDescent="0.25">
      <c r="A17" s="93">
        <v>15</v>
      </c>
      <c r="B17" s="114" t="str">
        <f>VLOOKUP(E17,'[1]9-11'!$A$2:$G$115,5,FALSE)</f>
        <v>Соснин Юрий Алексеевич</v>
      </c>
      <c r="C17" s="90" t="str">
        <f>VLOOKUP(E17,'[1]9-11'!$A$2:$G$115,7,FALSE)</f>
        <v>МАОУ "СОШ №145"</v>
      </c>
      <c r="D17" s="106">
        <f>VLOOKUP(E17,'[1]9-11'!$A$2:$G$115,6,FALSE)</f>
        <v>9</v>
      </c>
      <c r="E17" s="63" t="s">
        <v>122</v>
      </c>
      <c r="F17" s="24">
        <v>1</v>
      </c>
      <c r="G17" s="25">
        <v>2</v>
      </c>
      <c r="H17" s="25">
        <v>2</v>
      </c>
      <c r="I17" s="25">
        <v>1</v>
      </c>
      <c r="J17" s="26">
        <v>1</v>
      </c>
      <c r="K17" s="27">
        <v>4</v>
      </c>
      <c r="L17" s="25">
        <v>1</v>
      </c>
      <c r="M17" s="25">
        <v>5</v>
      </c>
      <c r="N17" s="25">
        <v>2</v>
      </c>
      <c r="O17" s="28">
        <v>5</v>
      </c>
      <c r="P17" s="24">
        <v>45</v>
      </c>
      <c r="Q17" s="25">
        <v>12</v>
      </c>
      <c r="R17" s="25">
        <v>34</v>
      </c>
      <c r="S17" s="25">
        <v>35</v>
      </c>
      <c r="T17" s="28">
        <v>124</v>
      </c>
      <c r="U17" s="59">
        <f t="shared" si="0"/>
        <v>21</v>
      </c>
      <c r="V17" s="70">
        <v>6</v>
      </c>
      <c r="W17" s="69">
        <v>1</v>
      </c>
      <c r="X17" s="69">
        <v>7</v>
      </c>
      <c r="Y17" s="75">
        <v>16</v>
      </c>
      <c r="Z17" s="76">
        <f t="shared" si="1"/>
        <v>30</v>
      </c>
      <c r="AA17" s="76">
        <f t="shared" si="2"/>
        <v>51</v>
      </c>
    </row>
    <row r="18" spans="1:27" ht="25.5" hidden="1" x14ac:dyDescent="0.25">
      <c r="A18" s="93">
        <v>16</v>
      </c>
      <c r="B18" s="114" t="str">
        <f>VLOOKUP(E18,'[1]9-11'!$A$2:$G$115,5,FALSE)</f>
        <v>Воеводкина Мария Сергеевна</v>
      </c>
      <c r="C18" s="90" t="str">
        <f>VLOOKUP(E18,'[1]9-11'!$A$2:$G$115,7,FALSE)</f>
        <v>МБОУ "Гимназия №17"</v>
      </c>
      <c r="D18" s="106">
        <f>VLOOKUP(E18,'[1]9-11'!$A$2:$G$115,6,FALSE)</f>
        <v>10</v>
      </c>
      <c r="E18" s="63" t="s">
        <v>166</v>
      </c>
      <c r="F18" s="24">
        <v>1</v>
      </c>
      <c r="G18" s="25">
        <v>2</v>
      </c>
      <c r="H18" s="25">
        <v>2</v>
      </c>
      <c r="I18" s="25">
        <v>1</v>
      </c>
      <c r="J18" s="26">
        <v>2</v>
      </c>
      <c r="K18" s="27">
        <v>4</v>
      </c>
      <c r="L18" s="25">
        <v>1</v>
      </c>
      <c r="M18" s="25">
        <v>5</v>
      </c>
      <c r="N18" s="25">
        <v>2</v>
      </c>
      <c r="O18" s="28">
        <v>3</v>
      </c>
      <c r="P18" s="24">
        <v>23</v>
      </c>
      <c r="Q18" s="25">
        <v>12</v>
      </c>
      <c r="R18" s="25">
        <v>24</v>
      </c>
      <c r="S18" s="25">
        <v>235</v>
      </c>
      <c r="T18" s="28">
        <v>1245</v>
      </c>
      <c r="U18" s="59">
        <f t="shared" si="0"/>
        <v>15</v>
      </c>
      <c r="V18" s="70"/>
      <c r="W18" s="69">
        <v>1</v>
      </c>
      <c r="X18" s="69">
        <v>15</v>
      </c>
      <c r="Y18" s="75">
        <v>20</v>
      </c>
      <c r="Z18" s="76">
        <f t="shared" si="1"/>
        <v>36</v>
      </c>
      <c r="AA18" s="76">
        <f t="shared" si="2"/>
        <v>51</v>
      </c>
    </row>
    <row r="19" spans="1:27" x14ac:dyDescent="0.25">
      <c r="A19" s="93">
        <v>10</v>
      </c>
      <c r="B19" s="114" t="str">
        <f>VLOOKUP(E19,'[1]9-11'!$A$2:$G$115,5,FALSE)</f>
        <v>Чазов Валерий Александрович</v>
      </c>
      <c r="C19" s="90" t="str">
        <f>VLOOKUP(E19,'[1]9-11'!$A$2:$G$115,7,FALSE)</f>
        <v>МАОУ "СОШ №145"</v>
      </c>
      <c r="D19" s="106">
        <f>VLOOKUP(E19,'[1]9-11'!$A$2:$G$115,6,FALSE)</f>
        <v>11</v>
      </c>
      <c r="E19" s="63" t="s">
        <v>129</v>
      </c>
      <c r="F19" s="24">
        <v>1</v>
      </c>
      <c r="G19" s="25">
        <v>2</v>
      </c>
      <c r="H19" s="25">
        <v>2</v>
      </c>
      <c r="I19" s="25">
        <v>1</v>
      </c>
      <c r="J19" s="26">
        <v>1</v>
      </c>
      <c r="K19" s="27">
        <v>5</v>
      </c>
      <c r="L19" s="25">
        <v>1</v>
      </c>
      <c r="M19" s="25">
        <v>5</v>
      </c>
      <c r="N19" s="25">
        <v>2</v>
      </c>
      <c r="O19" s="28">
        <v>1</v>
      </c>
      <c r="P19" s="24">
        <v>245</v>
      </c>
      <c r="Q19" s="25">
        <v>124</v>
      </c>
      <c r="R19" s="25">
        <v>1345</v>
      </c>
      <c r="S19" s="25">
        <v>25</v>
      </c>
      <c r="T19" s="28">
        <v>145</v>
      </c>
      <c r="U19" s="59">
        <f t="shared" si="0"/>
        <v>14</v>
      </c>
      <c r="V19" s="70">
        <v>14</v>
      </c>
      <c r="W19" s="69">
        <v>3</v>
      </c>
      <c r="X19" s="69"/>
      <c r="Y19" s="75">
        <v>20</v>
      </c>
      <c r="Z19" s="76">
        <f t="shared" si="1"/>
        <v>37</v>
      </c>
      <c r="AA19" s="76">
        <f t="shared" si="2"/>
        <v>51</v>
      </c>
    </row>
    <row r="20" spans="1:27" x14ac:dyDescent="0.25">
      <c r="A20" s="93">
        <v>11</v>
      </c>
      <c r="B20" s="78" t="str">
        <f>VLOOKUP(E20,'[1]9-11'!$A$2:$G$115,5,FALSE)</f>
        <v>Мурзакаева Олеся Олеговна</v>
      </c>
      <c r="C20" s="90" t="str">
        <f>VLOOKUP(E20,'[1]9-11'!$A$2:$G$115,7,FALSE)</f>
        <v>МАОУ "Лицей №4"</v>
      </c>
      <c r="D20" s="106">
        <f>VLOOKUP(E20,'[1]9-11'!$A$2:$G$115,6,FALSE)</f>
        <v>11</v>
      </c>
      <c r="E20" s="63" t="s">
        <v>148</v>
      </c>
      <c r="F20" s="24">
        <v>2</v>
      </c>
      <c r="G20" s="25">
        <v>2</v>
      </c>
      <c r="H20" s="25">
        <v>2</v>
      </c>
      <c r="I20" s="25">
        <v>1</v>
      </c>
      <c r="J20" s="26">
        <v>2</v>
      </c>
      <c r="K20" s="27">
        <v>4</v>
      </c>
      <c r="L20" s="25">
        <v>1</v>
      </c>
      <c r="M20" s="25">
        <v>5</v>
      </c>
      <c r="N20" s="25">
        <v>3</v>
      </c>
      <c r="O20" s="28">
        <v>1</v>
      </c>
      <c r="P20" s="24">
        <v>125</v>
      </c>
      <c r="Q20" s="25">
        <v>15</v>
      </c>
      <c r="R20" s="25">
        <v>134</v>
      </c>
      <c r="S20" s="25">
        <v>25</v>
      </c>
      <c r="T20" s="28">
        <v>14</v>
      </c>
      <c r="U20" s="59">
        <f t="shared" si="0"/>
        <v>15</v>
      </c>
      <c r="V20" s="70">
        <v>0</v>
      </c>
      <c r="W20" s="69">
        <v>2</v>
      </c>
      <c r="X20" s="69">
        <v>13</v>
      </c>
      <c r="Y20" s="75">
        <v>20</v>
      </c>
      <c r="Z20" s="76">
        <f t="shared" si="1"/>
        <v>35</v>
      </c>
      <c r="AA20" s="76">
        <f t="shared" si="2"/>
        <v>50</v>
      </c>
    </row>
    <row r="21" spans="1:27" x14ac:dyDescent="0.25">
      <c r="A21" s="93">
        <v>12</v>
      </c>
      <c r="B21" s="78" t="str">
        <f>VLOOKUP(E21,'[1]9-11'!$A$2:$G$115,5,FALSE)</f>
        <v>Васильев Александр Владимирович</v>
      </c>
      <c r="C21" s="90" t="str">
        <f>VLOOKUP(E21,'[1]9-11'!$A$2:$G$115,7,FALSE)</f>
        <v>МАОУ "СОШ №145"</v>
      </c>
      <c r="D21" s="106">
        <v>11</v>
      </c>
      <c r="E21" s="63" t="s">
        <v>164</v>
      </c>
      <c r="F21" s="24">
        <v>1</v>
      </c>
      <c r="G21" s="25">
        <v>2</v>
      </c>
      <c r="H21" s="25">
        <v>2</v>
      </c>
      <c r="I21" s="25">
        <v>1</v>
      </c>
      <c r="J21" s="26">
        <v>1</v>
      </c>
      <c r="K21" s="27">
        <v>4</v>
      </c>
      <c r="L21" s="25">
        <v>1</v>
      </c>
      <c r="M21" s="25">
        <v>5</v>
      </c>
      <c r="N21" s="25">
        <v>2</v>
      </c>
      <c r="O21" s="28">
        <v>5</v>
      </c>
      <c r="P21" s="24">
        <v>1245</v>
      </c>
      <c r="Q21" s="25">
        <v>12</v>
      </c>
      <c r="R21" s="25">
        <v>12345</v>
      </c>
      <c r="S21" s="25">
        <v>235</v>
      </c>
      <c r="T21" s="28">
        <v>124</v>
      </c>
      <c r="U21" s="59">
        <f t="shared" si="0"/>
        <v>21</v>
      </c>
      <c r="V21" s="70"/>
      <c r="W21" s="69">
        <v>13</v>
      </c>
      <c r="X21" s="69">
        <v>13</v>
      </c>
      <c r="Y21" s="75"/>
      <c r="Z21" s="76">
        <f t="shared" si="1"/>
        <v>26</v>
      </c>
      <c r="AA21" s="76">
        <f t="shared" si="2"/>
        <v>47</v>
      </c>
    </row>
    <row r="22" spans="1:27" hidden="1" x14ac:dyDescent="0.25">
      <c r="A22" s="93">
        <v>20</v>
      </c>
      <c r="B22" s="114" t="str">
        <f>VLOOKUP(E22,'[1]9-11'!$A$2:$G$115,5,FALSE)</f>
        <v>Масленников Владислав Михайлович</v>
      </c>
      <c r="C22" s="90" t="str">
        <f>VLOOKUP(E22,'[1]9-11'!$A$2:$G$115,7,FALSE)</f>
        <v>МАОУ "Лицей №10"</v>
      </c>
      <c r="D22" s="106">
        <f>VLOOKUP(E22,'[1]9-11'!$A$2:$G$115,6,FALSE)</f>
        <v>9</v>
      </c>
      <c r="E22" s="63" t="s">
        <v>159</v>
      </c>
      <c r="F22" s="24">
        <v>2</v>
      </c>
      <c r="G22" s="25">
        <v>1</v>
      </c>
      <c r="H22" s="25">
        <v>2</v>
      </c>
      <c r="I22" s="25">
        <v>2</v>
      </c>
      <c r="J22" s="26">
        <v>1</v>
      </c>
      <c r="K22" s="27">
        <v>5</v>
      </c>
      <c r="L22" s="25">
        <v>1</v>
      </c>
      <c r="M22" s="25">
        <v>5</v>
      </c>
      <c r="N22" s="25">
        <v>2</v>
      </c>
      <c r="O22" s="28">
        <v>3</v>
      </c>
      <c r="P22" s="24">
        <v>14</v>
      </c>
      <c r="Q22" s="25">
        <v>145</v>
      </c>
      <c r="R22" s="25">
        <v>24</v>
      </c>
      <c r="S22" s="25">
        <v>25</v>
      </c>
      <c r="T22" s="28">
        <v>124</v>
      </c>
      <c r="U22" s="59">
        <f t="shared" si="0"/>
        <v>14</v>
      </c>
      <c r="V22" s="70">
        <v>3</v>
      </c>
      <c r="W22" s="69">
        <v>15</v>
      </c>
      <c r="X22" s="69">
        <v>14</v>
      </c>
      <c r="Y22" s="75">
        <v>0</v>
      </c>
      <c r="Z22" s="76">
        <f t="shared" si="1"/>
        <v>32</v>
      </c>
      <c r="AA22" s="76">
        <f t="shared" si="2"/>
        <v>46</v>
      </c>
    </row>
    <row r="23" spans="1:27" x14ac:dyDescent="0.25">
      <c r="A23" s="93">
        <v>13</v>
      </c>
      <c r="B23" s="78" t="str">
        <f>VLOOKUP(E23,'[1]9-11'!$A$2:$G$115,5,FALSE)</f>
        <v>Клейн Мария Алексеевна</v>
      </c>
      <c r="C23" s="90" t="str">
        <f>VLOOKUP(E23,'[1]9-11'!$A$2:$G$115,7,FALSE)</f>
        <v>МАОУ "Лицей №10"</v>
      </c>
      <c r="D23" s="106">
        <f>VLOOKUP(E23,'[1]9-11'!$A$2:$G$115,6,FALSE)</f>
        <v>11</v>
      </c>
      <c r="E23" s="63" t="s">
        <v>146</v>
      </c>
      <c r="F23" s="24">
        <v>1</v>
      </c>
      <c r="G23" s="25">
        <v>2</v>
      </c>
      <c r="H23" s="25">
        <v>2</v>
      </c>
      <c r="I23" s="25">
        <v>1</v>
      </c>
      <c r="J23" s="26">
        <v>1</v>
      </c>
      <c r="K23" s="27">
        <v>4</v>
      </c>
      <c r="L23" s="25">
        <v>1</v>
      </c>
      <c r="M23" s="25">
        <v>5</v>
      </c>
      <c r="N23" s="25">
        <v>2</v>
      </c>
      <c r="O23" s="28">
        <v>2</v>
      </c>
      <c r="P23" s="24">
        <v>34</v>
      </c>
      <c r="Q23" s="25">
        <v>123</v>
      </c>
      <c r="R23" s="25">
        <v>234</v>
      </c>
      <c r="S23" s="25">
        <v>145</v>
      </c>
      <c r="T23" s="28">
        <v>124</v>
      </c>
      <c r="U23" s="59">
        <f t="shared" si="0"/>
        <v>16</v>
      </c>
      <c r="V23" s="70">
        <v>14</v>
      </c>
      <c r="W23" s="69">
        <v>1</v>
      </c>
      <c r="X23" s="69">
        <v>15</v>
      </c>
      <c r="Y23" s="75">
        <v>0</v>
      </c>
      <c r="Z23" s="76">
        <f t="shared" si="1"/>
        <v>30</v>
      </c>
      <c r="AA23" s="76">
        <f t="shared" si="2"/>
        <v>46</v>
      </c>
    </row>
    <row r="24" spans="1:27" ht="25.5" hidden="1" x14ac:dyDescent="0.25">
      <c r="A24" s="93">
        <v>22</v>
      </c>
      <c r="B24" s="78" t="str">
        <f>VLOOKUP(E24,'[1]9-11'!$A$2:$G$115,5,FALSE)</f>
        <v>Жданов Вадим Борисович</v>
      </c>
      <c r="C24" s="90" t="str">
        <f>VLOOKUP(E24,'[1]9-11'!$A$2:$G$115,7,FALSE)</f>
        <v>МБОУ "Гимназия №17"</v>
      </c>
      <c r="D24" s="106">
        <f>VLOOKUP(E24,'[1]9-11'!$A$2:$G$115,6,FALSE)</f>
        <v>10</v>
      </c>
      <c r="E24" s="63" t="s">
        <v>108</v>
      </c>
      <c r="F24" s="24">
        <v>2</v>
      </c>
      <c r="G24" s="25">
        <v>1</v>
      </c>
      <c r="H24" s="25">
        <v>2</v>
      </c>
      <c r="I24" s="25">
        <v>1</v>
      </c>
      <c r="J24" s="26">
        <v>1</v>
      </c>
      <c r="K24" s="27">
        <v>4</v>
      </c>
      <c r="L24" s="25">
        <v>1</v>
      </c>
      <c r="M24" s="25">
        <v>2</v>
      </c>
      <c r="N24" s="25">
        <v>2</v>
      </c>
      <c r="O24" s="28">
        <v>5</v>
      </c>
      <c r="P24" s="24">
        <v>15</v>
      </c>
      <c r="Q24" s="25">
        <v>12</v>
      </c>
      <c r="R24" s="25">
        <v>35</v>
      </c>
      <c r="S24" s="25">
        <v>45</v>
      </c>
      <c r="T24" s="28">
        <v>1245</v>
      </c>
      <c r="U24" s="59">
        <f t="shared" si="0"/>
        <v>14</v>
      </c>
      <c r="V24" s="70">
        <v>0</v>
      </c>
      <c r="W24" s="69">
        <v>1</v>
      </c>
      <c r="X24" s="69">
        <v>15</v>
      </c>
      <c r="Y24" s="75">
        <v>15</v>
      </c>
      <c r="Z24" s="76">
        <f t="shared" si="1"/>
        <v>31</v>
      </c>
      <c r="AA24" s="76">
        <f t="shared" si="2"/>
        <v>45</v>
      </c>
    </row>
    <row r="25" spans="1:27" ht="25.5" hidden="1" x14ac:dyDescent="0.25">
      <c r="A25" s="93">
        <v>23</v>
      </c>
      <c r="B25" s="114" t="str">
        <f>VLOOKUP(E25,'[1]9-11'!$A$2:$G$115,5,FALSE)</f>
        <v>Щипицын Артем Алексеевич</v>
      </c>
      <c r="C25" s="90" t="str">
        <f>VLOOKUP(E25,'[1]9-11'!$A$2:$G$115,7,FALSE)</f>
        <v>МБОУ "Гимназия №17"</v>
      </c>
      <c r="D25" s="106">
        <f>VLOOKUP(E25,'[1]9-11'!$A$2:$G$115,6,FALSE)</f>
        <v>9</v>
      </c>
      <c r="E25" s="63" t="s">
        <v>96</v>
      </c>
      <c r="F25" s="24">
        <v>1</v>
      </c>
      <c r="G25" s="25">
        <v>2</v>
      </c>
      <c r="H25" s="25">
        <v>2</v>
      </c>
      <c r="I25" s="25">
        <v>1</v>
      </c>
      <c r="J25" s="26">
        <v>1</v>
      </c>
      <c r="K25" s="27">
        <v>4</v>
      </c>
      <c r="L25" s="25">
        <v>1</v>
      </c>
      <c r="M25" s="25">
        <v>4</v>
      </c>
      <c r="N25" s="25">
        <v>2</v>
      </c>
      <c r="O25" s="28">
        <v>4</v>
      </c>
      <c r="P25" s="24">
        <v>124</v>
      </c>
      <c r="Q25" s="25">
        <v>12</v>
      </c>
      <c r="R25" s="25">
        <v>234</v>
      </c>
      <c r="S25" s="25">
        <v>125</v>
      </c>
      <c r="T25" s="28">
        <v>145</v>
      </c>
      <c r="U25" s="59">
        <f t="shared" si="0"/>
        <v>14</v>
      </c>
      <c r="V25" s="70"/>
      <c r="W25" s="69">
        <v>12</v>
      </c>
      <c r="X25" s="69"/>
      <c r="Y25" s="75">
        <v>19</v>
      </c>
      <c r="Z25" s="76">
        <f t="shared" si="1"/>
        <v>31</v>
      </c>
      <c r="AA25" s="76">
        <f t="shared" si="2"/>
        <v>45</v>
      </c>
    </row>
    <row r="26" spans="1:27" hidden="1" x14ac:dyDescent="0.25">
      <c r="A26" s="93">
        <v>24</v>
      </c>
      <c r="B26" s="114" t="str">
        <f>VLOOKUP(E26,'[1]9-11'!$A$2:$G$115,5,FALSE)</f>
        <v>Илларионов Алексей Эдуардович</v>
      </c>
      <c r="C26" s="90" t="str">
        <f>VLOOKUP(E26,'[1]9-11'!$A$2:$G$115,7,FALSE)</f>
        <v>МАОУ "Лицей №10"</v>
      </c>
      <c r="D26" s="106">
        <f>VLOOKUP(E26,'[1]9-11'!$A$2:$G$115,6,FALSE)</f>
        <v>9</v>
      </c>
      <c r="E26" s="63" t="s">
        <v>136</v>
      </c>
      <c r="F26" s="24">
        <v>1</v>
      </c>
      <c r="G26" s="25">
        <v>1</v>
      </c>
      <c r="H26" s="25">
        <v>1</v>
      </c>
      <c r="I26" s="25">
        <v>2</v>
      </c>
      <c r="J26" s="26">
        <v>1</v>
      </c>
      <c r="K26" s="27">
        <v>5</v>
      </c>
      <c r="L26" s="25">
        <v>1</v>
      </c>
      <c r="M26" s="25">
        <v>5</v>
      </c>
      <c r="N26" s="25">
        <v>3</v>
      </c>
      <c r="O26" s="28">
        <v>5</v>
      </c>
      <c r="P26" s="24">
        <v>2</v>
      </c>
      <c r="Q26" s="25">
        <v>12</v>
      </c>
      <c r="R26" s="25">
        <v>1</v>
      </c>
      <c r="S26" s="25">
        <v>3</v>
      </c>
      <c r="T26" s="28">
        <v>145</v>
      </c>
      <c r="U26" s="59">
        <f t="shared" si="0"/>
        <v>11</v>
      </c>
      <c r="V26" s="70">
        <v>0</v>
      </c>
      <c r="W26" s="69">
        <v>0</v>
      </c>
      <c r="X26" s="69">
        <v>14.5</v>
      </c>
      <c r="Y26" s="75">
        <v>18</v>
      </c>
      <c r="Z26" s="76">
        <f t="shared" si="1"/>
        <v>32.5</v>
      </c>
      <c r="AA26" s="76">
        <f t="shared" si="2"/>
        <v>43.5</v>
      </c>
    </row>
    <row r="27" spans="1:27" ht="25.5" hidden="1" x14ac:dyDescent="0.25">
      <c r="A27" s="93">
        <v>25</v>
      </c>
      <c r="B27" s="78" t="str">
        <f>VLOOKUP(E27,'[1]9-11'!$A$2:$G$115,5,FALSE)</f>
        <v>Блюм Вадим Игоревич</v>
      </c>
      <c r="C27" s="90" t="str">
        <f>VLOOKUP(E27,'[1]9-11'!$A$2:$G$115,7,FALSE)</f>
        <v>МБОУ "Гимназия №17"</v>
      </c>
      <c r="D27" s="106">
        <f>VLOOKUP(E27,'[1]9-11'!$A$2:$G$115,6,FALSE)</f>
        <v>10</v>
      </c>
      <c r="E27" s="63" t="s">
        <v>104</v>
      </c>
      <c r="F27" s="24">
        <v>2</v>
      </c>
      <c r="G27" s="25">
        <v>2</v>
      </c>
      <c r="H27" s="25">
        <v>2</v>
      </c>
      <c r="I27" s="25">
        <v>2</v>
      </c>
      <c r="J27" s="26">
        <v>1</v>
      </c>
      <c r="K27" s="27">
        <v>4</v>
      </c>
      <c r="L27" s="25">
        <v>1</v>
      </c>
      <c r="M27" s="25">
        <v>5</v>
      </c>
      <c r="N27" s="25">
        <v>2</v>
      </c>
      <c r="O27" s="28">
        <v>2</v>
      </c>
      <c r="P27" s="24">
        <v>145</v>
      </c>
      <c r="Q27" s="25">
        <v>124</v>
      </c>
      <c r="R27" s="25">
        <v>2</v>
      </c>
      <c r="S27" s="25">
        <v>23</v>
      </c>
      <c r="T27" s="28">
        <v>145</v>
      </c>
      <c r="U27" s="59">
        <f t="shared" si="0"/>
        <v>11</v>
      </c>
      <c r="V27" s="70"/>
      <c r="W27" s="69">
        <v>14</v>
      </c>
      <c r="X27" s="69">
        <v>15</v>
      </c>
      <c r="Y27" s="75">
        <v>1</v>
      </c>
      <c r="Z27" s="76">
        <f t="shared" si="1"/>
        <v>30</v>
      </c>
      <c r="AA27" s="76">
        <f t="shared" si="2"/>
        <v>41</v>
      </c>
    </row>
    <row r="28" spans="1:27" ht="25.5" hidden="1" x14ac:dyDescent="0.25">
      <c r="A28" s="93">
        <v>26</v>
      </c>
      <c r="B28" s="78" t="str">
        <f>VLOOKUP(E28,'[1]9-11'!$A$2:$G$115,5,FALSE)</f>
        <v>Симонова Дарья Романовна</v>
      </c>
      <c r="C28" s="90" t="str">
        <f>VLOOKUP(E28,'[1]9-11'!$A$2:$G$115,7,FALSE)</f>
        <v>МБОУ "Гимназия №17"</v>
      </c>
      <c r="D28" s="106">
        <f>VLOOKUP(E28,'[1]9-11'!$A$2:$G$115,6,FALSE)</f>
        <v>10</v>
      </c>
      <c r="E28" s="63" t="s">
        <v>128</v>
      </c>
      <c r="F28" s="24">
        <v>1</v>
      </c>
      <c r="G28" s="25">
        <v>1</v>
      </c>
      <c r="H28" s="25">
        <v>2</v>
      </c>
      <c r="I28" s="25">
        <v>1</v>
      </c>
      <c r="J28" s="26">
        <v>1</v>
      </c>
      <c r="K28" s="27">
        <v>5</v>
      </c>
      <c r="L28" s="25">
        <v>1</v>
      </c>
      <c r="M28" s="25">
        <v>5</v>
      </c>
      <c r="N28" s="25">
        <v>2</v>
      </c>
      <c r="O28" s="28">
        <v>1</v>
      </c>
      <c r="P28" s="24">
        <v>25</v>
      </c>
      <c r="Q28" s="25">
        <v>12</v>
      </c>
      <c r="R28" s="25">
        <v>135</v>
      </c>
      <c r="S28" s="25">
        <v>3</v>
      </c>
      <c r="T28" s="28">
        <v>124</v>
      </c>
      <c r="U28" s="59">
        <f t="shared" si="0"/>
        <v>16</v>
      </c>
      <c r="V28" s="70">
        <v>4</v>
      </c>
      <c r="W28" s="69">
        <v>0</v>
      </c>
      <c r="X28" s="69">
        <v>12</v>
      </c>
      <c r="Y28" s="75">
        <v>8</v>
      </c>
      <c r="Z28" s="76">
        <f t="shared" si="1"/>
        <v>24</v>
      </c>
      <c r="AA28" s="76">
        <f t="shared" si="2"/>
        <v>40</v>
      </c>
    </row>
    <row r="29" spans="1:27" hidden="1" x14ac:dyDescent="0.25">
      <c r="A29" s="93">
        <v>27</v>
      </c>
      <c r="B29" s="78" t="str">
        <f>VLOOKUP(E29,'[1]9-11'!$A$2:$G$115,5,FALSE)</f>
        <v>Киреев Роман Станиславович</v>
      </c>
      <c r="C29" s="90" t="str">
        <f>VLOOKUP(E29,'[1]9-11'!$A$2:$G$115,7,FALSE)</f>
        <v>МАОУ "Гимназия №2"</v>
      </c>
      <c r="D29" s="106">
        <f>VLOOKUP(E29,'[1]9-11'!$A$2:$G$115,6,FALSE)</f>
        <v>9</v>
      </c>
      <c r="E29" s="63" t="s">
        <v>138</v>
      </c>
      <c r="F29" s="24">
        <v>1</v>
      </c>
      <c r="G29" s="25">
        <v>2</v>
      </c>
      <c r="H29" s="25">
        <v>2</v>
      </c>
      <c r="I29" s="25">
        <v>1</v>
      </c>
      <c r="J29" s="26">
        <v>1</v>
      </c>
      <c r="K29" s="27">
        <v>4</v>
      </c>
      <c r="L29" s="25">
        <v>1</v>
      </c>
      <c r="M29" s="25">
        <v>5</v>
      </c>
      <c r="N29" s="25">
        <v>2</v>
      </c>
      <c r="O29" s="28">
        <v>2</v>
      </c>
      <c r="P29" s="24">
        <v>15</v>
      </c>
      <c r="Q29" s="25">
        <v>12</v>
      </c>
      <c r="R29" s="25">
        <v>23</v>
      </c>
      <c r="S29" s="25">
        <v>25</v>
      </c>
      <c r="T29" s="28">
        <v>124</v>
      </c>
      <c r="U29" s="59">
        <f t="shared" si="0"/>
        <v>22</v>
      </c>
      <c r="V29" s="70">
        <v>0</v>
      </c>
      <c r="W29" s="69">
        <v>1</v>
      </c>
      <c r="X29" s="69">
        <v>15</v>
      </c>
      <c r="Y29" s="75">
        <v>0</v>
      </c>
      <c r="Z29" s="76">
        <f t="shared" si="1"/>
        <v>16</v>
      </c>
      <c r="AA29" s="76">
        <f t="shared" si="2"/>
        <v>38</v>
      </c>
    </row>
    <row r="30" spans="1:27" x14ac:dyDescent="0.25">
      <c r="A30" s="93">
        <v>14</v>
      </c>
      <c r="B30" s="78" t="str">
        <f>VLOOKUP(E30,'[1]9-11'!$A$2:$G$115,5,FALSE)</f>
        <v>Овсейчук Алёна Сергеевна</v>
      </c>
      <c r="C30" s="90" t="str">
        <f>VLOOKUP(E30,'[1]9-11'!$A$2:$G$115,7,FALSE)</f>
        <v>МАОУ "Лицей №4"</v>
      </c>
      <c r="D30" s="106">
        <f>VLOOKUP(E30,'[1]9-11'!$A$2:$G$115,6,FALSE)</f>
        <v>11</v>
      </c>
      <c r="E30" s="63" t="s">
        <v>143</v>
      </c>
      <c r="F30" s="24">
        <v>2</v>
      </c>
      <c r="G30" s="25">
        <v>1</v>
      </c>
      <c r="H30" s="25">
        <v>2</v>
      </c>
      <c r="I30" s="25">
        <v>2</v>
      </c>
      <c r="J30" s="26">
        <v>1</v>
      </c>
      <c r="K30" s="27">
        <v>5</v>
      </c>
      <c r="L30" s="25">
        <v>1</v>
      </c>
      <c r="M30" s="25">
        <v>2</v>
      </c>
      <c r="N30" s="25">
        <v>2</v>
      </c>
      <c r="O30" s="28">
        <v>4</v>
      </c>
      <c r="P30" s="24">
        <v>15</v>
      </c>
      <c r="Q30" s="25">
        <v>12</v>
      </c>
      <c r="R30" s="25">
        <v>23</v>
      </c>
      <c r="S30" s="25">
        <v>3</v>
      </c>
      <c r="T30" s="28">
        <v>124</v>
      </c>
      <c r="U30" s="59">
        <f t="shared" si="0"/>
        <v>12</v>
      </c>
      <c r="V30" s="70">
        <v>0</v>
      </c>
      <c r="W30" s="69">
        <v>1</v>
      </c>
      <c r="X30" s="69">
        <v>3</v>
      </c>
      <c r="Y30" s="75">
        <v>20</v>
      </c>
      <c r="Z30" s="76">
        <f t="shared" si="1"/>
        <v>24</v>
      </c>
      <c r="AA30" s="76">
        <f t="shared" si="2"/>
        <v>36</v>
      </c>
    </row>
    <row r="31" spans="1:27" x14ac:dyDescent="0.25">
      <c r="A31" s="93">
        <v>15</v>
      </c>
      <c r="B31" s="78" t="str">
        <f>VLOOKUP(E31,'[1]9-11'!$A$2:$G$115,5,FALSE)</f>
        <v>Рзаева Адила Будаговна</v>
      </c>
      <c r="C31" s="90" t="str">
        <f>VLOOKUP(E31,'[1]9-11'!$A$2:$G$115,7,FALSE)</f>
        <v>МАОУ "Лицей №10"</v>
      </c>
      <c r="D31" s="106">
        <f>VLOOKUP(E31,'[1]9-11'!$A$2:$G$115,6,FALSE)</f>
        <v>11</v>
      </c>
      <c r="E31" s="63" t="s">
        <v>141</v>
      </c>
      <c r="F31" s="24">
        <v>1</v>
      </c>
      <c r="G31" s="25">
        <v>2</v>
      </c>
      <c r="H31" s="25">
        <v>2</v>
      </c>
      <c r="I31" s="25">
        <v>2</v>
      </c>
      <c r="J31" s="26">
        <v>1</v>
      </c>
      <c r="K31" s="27">
        <v>4</v>
      </c>
      <c r="L31" s="25">
        <v>1</v>
      </c>
      <c r="M31" s="25">
        <v>5</v>
      </c>
      <c r="N31" s="25">
        <v>1</v>
      </c>
      <c r="O31" s="28">
        <v>2</v>
      </c>
      <c r="P31" s="24">
        <v>134</v>
      </c>
      <c r="Q31" s="25">
        <v>12</v>
      </c>
      <c r="R31" s="25">
        <v>135</v>
      </c>
      <c r="S31" s="25">
        <v>12</v>
      </c>
      <c r="T31" s="28">
        <v>24</v>
      </c>
      <c r="U31" s="59">
        <f t="shared" si="0"/>
        <v>13</v>
      </c>
      <c r="V31" s="70"/>
      <c r="W31" s="69">
        <v>2</v>
      </c>
      <c r="X31" s="69"/>
      <c r="Y31" s="75">
        <v>20</v>
      </c>
      <c r="Z31" s="76">
        <f t="shared" si="1"/>
        <v>22</v>
      </c>
      <c r="AA31" s="76">
        <f t="shared" si="2"/>
        <v>35</v>
      </c>
    </row>
    <row r="32" spans="1:27" ht="25.5" hidden="1" x14ac:dyDescent="0.25">
      <c r="A32" s="93">
        <v>30</v>
      </c>
      <c r="B32" s="78" t="str">
        <f>VLOOKUP(E32,'[1]9-11'!$A$2:$G$115,5,FALSE)</f>
        <v>Сырых Дарья Александровна</v>
      </c>
      <c r="C32" s="90" t="str">
        <f>VLOOKUP(E32,'[1]9-11'!$A$2:$G$115,7,FALSE)</f>
        <v>МБОУ "Гимназия №17"</v>
      </c>
      <c r="D32" s="106">
        <f>VLOOKUP(E32,'[1]9-11'!$A$2:$G$115,6,FALSE)</f>
        <v>9</v>
      </c>
      <c r="E32" s="63" t="s">
        <v>126</v>
      </c>
      <c r="F32" s="24">
        <v>1</v>
      </c>
      <c r="G32" s="25">
        <v>2</v>
      </c>
      <c r="H32" s="25">
        <v>2</v>
      </c>
      <c r="I32" s="25">
        <v>1</v>
      </c>
      <c r="J32" s="26">
        <v>1</v>
      </c>
      <c r="K32" s="27">
        <v>4</v>
      </c>
      <c r="L32" s="25">
        <v>1</v>
      </c>
      <c r="M32" s="25">
        <v>2</v>
      </c>
      <c r="N32" s="25">
        <v>2</v>
      </c>
      <c r="O32" s="28">
        <v>3</v>
      </c>
      <c r="P32" s="24">
        <v>145</v>
      </c>
      <c r="Q32" s="25">
        <v>125</v>
      </c>
      <c r="R32" s="25">
        <v>23</v>
      </c>
      <c r="S32" s="25">
        <v>125</v>
      </c>
      <c r="T32" s="28">
        <v>14</v>
      </c>
      <c r="U32" s="59">
        <f t="shared" si="0"/>
        <v>11</v>
      </c>
      <c r="V32" s="70"/>
      <c r="W32" s="69">
        <v>1</v>
      </c>
      <c r="X32" s="69">
        <v>0</v>
      </c>
      <c r="Y32" s="75">
        <v>20</v>
      </c>
      <c r="Z32" s="76">
        <f t="shared" si="1"/>
        <v>21</v>
      </c>
      <c r="AA32" s="76">
        <f t="shared" si="2"/>
        <v>32</v>
      </c>
    </row>
    <row r="33" spans="1:27" x14ac:dyDescent="0.25">
      <c r="A33" s="93">
        <v>16</v>
      </c>
      <c r="B33" s="78" t="str">
        <f>VLOOKUP(E33,'[1]9-11'!$A$2:$G$115,5,FALSE)</f>
        <v>Щетников Тимофей Дмитриевич</v>
      </c>
      <c r="C33" s="90" t="str">
        <f>VLOOKUP(E33,'[1]9-11'!$A$2:$G$115,7,FALSE)</f>
        <v>МАОУ "Лицей №10"</v>
      </c>
      <c r="D33" s="106">
        <f>VLOOKUP(E33,'[1]9-11'!$A$2:$G$115,6,FALSE)</f>
        <v>11</v>
      </c>
      <c r="E33" s="63" t="s">
        <v>150</v>
      </c>
      <c r="F33" s="24">
        <v>1</v>
      </c>
      <c r="G33" s="25">
        <v>2</v>
      </c>
      <c r="H33" s="25">
        <v>2</v>
      </c>
      <c r="I33" s="25">
        <v>2</v>
      </c>
      <c r="J33" s="26">
        <v>1</v>
      </c>
      <c r="K33" s="27">
        <v>4</v>
      </c>
      <c r="L33" s="25">
        <v>1</v>
      </c>
      <c r="M33" s="25">
        <v>5</v>
      </c>
      <c r="N33" s="25">
        <v>2</v>
      </c>
      <c r="O33" s="28">
        <v>1</v>
      </c>
      <c r="P33" s="24">
        <v>245</v>
      </c>
      <c r="Q33" s="25">
        <v>12</v>
      </c>
      <c r="R33" s="25">
        <v>24</v>
      </c>
      <c r="S33" s="25">
        <v>35</v>
      </c>
      <c r="T33" s="28">
        <v>124</v>
      </c>
      <c r="U33" s="59">
        <f t="shared" si="0"/>
        <v>18</v>
      </c>
      <c r="V33" s="70"/>
      <c r="W33" s="69">
        <v>13</v>
      </c>
      <c r="X33" s="69"/>
      <c r="Y33" s="75"/>
      <c r="Z33" s="76">
        <f t="shared" si="1"/>
        <v>13</v>
      </c>
      <c r="AA33" s="76">
        <f t="shared" si="2"/>
        <v>31</v>
      </c>
    </row>
    <row r="34" spans="1:27" hidden="1" x14ac:dyDescent="0.25">
      <c r="A34" s="93">
        <v>32</v>
      </c>
      <c r="B34" s="78" t="str">
        <f>VLOOKUP(E34,'[1]9-11'!$A$2:$G$115,5,FALSE)</f>
        <v>Масальцева Анна Владимировна</v>
      </c>
      <c r="C34" s="90" t="str">
        <f>VLOOKUP(E34,'[1]9-11'!$A$2:$G$115,7,FALSE)</f>
        <v>МАОУ "СОШ №9"</v>
      </c>
      <c r="D34" s="106">
        <f>VLOOKUP(E34,'[1]9-11'!$A$2:$G$115,6,FALSE)</f>
        <v>10</v>
      </c>
      <c r="E34" s="63" t="s">
        <v>160</v>
      </c>
      <c r="F34" s="24">
        <v>1</v>
      </c>
      <c r="G34" s="25">
        <v>2</v>
      </c>
      <c r="H34" s="25">
        <v>2</v>
      </c>
      <c r="I34" s="25">
        <v>1</v>
      </c>
      <c r="J34" s="26">
        <v>1</v>
      </c>
      <c r="K34" s="27">
        <v>4</v>
      </c>
      <c r="L34" s="25">
        <v>1</v>
      </c>
      <c r="M34" s="25">
        <v>5</v>
      </c>
      <c r="N34" s="25">
        <v>2</v>
      </c>
      <c r="O34" s="28">
        <v>2</v>
      </c>
      <c r="P34" s="24">
        <v>25</v>
      </c>
      <c r="Q34" s="25">
        <v>124</v>
      </c>
      <c r="R34" s="25">
        <v>34</v>
      </c>
      <c r="S34" s="25">
        <v>145</v>
      </c>
      <c r="T34" s="28">
        <v>124</v>
      </c>
      <c r="U34" s="59">
        <f t="shared" si="0"/>
        <v>16</v>
      </c>
      <c r="V34" s="70">
        <v>13.5</v>
      </c>
      <c r="W34" s="69"/>
      <c r="X34" s="69"/>
      <c r="Y34" s="75">
        <v>0</v>
      </c>
      <c r="Z34" s="76">
        <f t="shared" si="1"/>
        <v>13.5</v>
      </c>
      <c r="AA34" s="76">
        <f t="shared" si="2"/>
        <v>29.5</v>
      </c>
    </row>
    <row r="35" spans="1:27" x14ac:dyDescent="0.25">
      <c r="A35" s="93">
        <v>17</v>
      </c>
      <c r="B35" s="78" t="str">
        <f>VLOOKUP(E35,'[1]9-11'!$A$2:$G$115,5,FALSE)</f>
        <v>Семченко Полина Сергеевна</v>
      </c>
      <c r="C35" s="90" t="str">
        <f>VLOOKUP(E35,'[1]9-11'!$A$2:$G$115,7,FALSE)</f>
        <v>МАОУ "Лицей №10"</v>
      </c>
      <c r="D35" s="106">
        <f>VLOOKUP(E35,'[1]9-11'!$A$2:$G$115,6,FALSE)</f>
        <v>11</v>
      </c>
      <c r="E35" s="63" t="s">
        <v>125</v>
      </c>
      <c r="F35" s="24">
        <v>1</v>
      </c>
      <c r="G35" s="25">
        <v>2</v>
      </c>
      <c r="H35" s="25">
        <v>2</v>
      </c>
      <c r="I35" s="25">
        <v>2</v>
      </c>
      <c r="J35" s="26">
        <v>1</v>
      </c>
      <c r="K35" s="27">
        <v>4</v>
      </c>
      <c r="L35" s="25">
        <v>1</v>
      </c>
      <c r="M35" s="25">
        <v>5</v>
      </c>
      <c r="N35" s="25">
        <v>2</v>
      </c>
      <c r="O35" s="28">
        <v>1</v>
      </c>
      <c r="P35" s="24">
        <v>23</v>
      </c>
      <c r="Q35" s="25">
        <v>122</v>
      </c>
      <c r="R35" s="25">
        <v>23</v>
      </c>
      <c r="S35" s="25">
        <v>125</v>
      </c>
      <c r="T35" s="28">
        <v>124</v>
      </c>
      <c r="U35" s="59">
        <f t="shared" ref="U35:U66" si="3">1*(SUM(IF(F35=$F$1,1,0),IF(G35=$G$1,1,0),IF(H35=$H$1,1,0),IF(I35=$I$1,1,0),IF(J35=$J$1,1,0))+2*SUM(IF(K35=$K$1,1,0),IF(L35=$L$1,1,0),IF(M35=$M$1,1,0),IF(N35=$N$1,1,0),IF(O35=$O$1,1,0))+3*SUM(IF(P35=$P$1,1,0),IF(Q35=$Q$1,1,0),IF(R35=$R$1,1,0),IF(S35=$S$1,1,0),IF(T35=$T$1,1,0)))</f>
        <v>15</v>
      </c>
      <c r="V35" s="70">
        <v>8</v>
      </c>
      <c r="W35" s="69">
        <v>1</v>
      </c>
      <c r="X35" s="69"/>
      <c r="Y35" s="75">
        <v>5</v>
      </c>
      <c r="Z35" s="76">
        <f t="shared" ref="Z35:Z66" si="4">SUM(V35:Y35)</f>
        <v>14</v>
      </c>
      <c r="AA35" s="76">
        <f t="shared" ref="AA35:AA66" si="5">U35+Z35</f>
        <v>29</v>
      </c>
    </row>
    <row r="36" spans="1:27" hidden="1" x14ac:dyDescent="0.25">
      <c r="A36" s="93">
        <v>34</v>
      </c>
      <c r="B36" s="78" t="str">
        <f>VLOOKUP(E36,'[1]9-11'!$A$2:$G$115,5,FALSE)</f>
        <v>Вотинцева Надежда Николаевна</v>
      </c>
      <c r="C36" s="90" t="str">
        <f>VLOOKUP(E36,'[1]9-11'!$A$2:$G$115,7,FALSE)</f>
        <v>МАОУ "СОШ №104"</v>
      </c>
      <c r="D36" s="106">
        <f>VLOOKUP(E36,'[1]9-11'!$A$2:$G$115,6,FALSE)</f>
        <v>10</v>
      </c>
      <c r="E36" s="63" t="s">
        <v>103</v>
      </c>
      <c r="F36" s="24">
        <v>2</v>
      </c>
      <c r="G36" s="25">
        <v>1</v>
      </c>
      <c r="H36" s="25">
        <v>2</v>
      </c>
      <c r="I36" s="25">
        <v>2</v>
      </c>
      <c r="J36" s="26">
        <v>1</v>
      </c>
      <c r="K36" s="27">
        <v>5</v>
      </c>
      <c r="L36" s="25">
        <v>1</v>
      </c>
      <c r="M36" s="25">
        <v>5</v>
      </c>
      <c r="N36" s="25">
        <v>3</v>
      </c>
      <c r="O36" s="28">
        <v>2</v>
      </c>
      <c r="P36" s="24">
        <v>34</v>
      </c>
      <c r="Q36" s="25">
        <v>15</v>
      </c>
      <c r="R36" s="25">
        <v>24</v>
      </c>
      <c r="S36" s="25">
        <v>125</v>
      </c>
      <c r="T36" s="28">
        <v>124</v>
      </c>
      <c r="U36" s="59">
        <f t="shared" si="3"/>
        <v>9</v>
      </c>
      <c r="V36" s="70">
        <v>0</v>
      </c>
      <c r="W36" s="69">
        <v>0</v>
      </c>
      <c r="X36" s="69">
        <v>3</v>
      </c>
      <c r="Y36" s="75">
        <v>16</v>
      </c>
      <c r="Z36" s="76">
        <f t="shared" si="4"/>
        <v>19</v>
      </c>
      <c r="AA36" s="76">
        <f t="shared" si="5"/>
        <v>28</v>
      </c>
    </row>
    <row r="37" spans="1:27" ht="25.5" hidden="1" x14ac:dyDescent="0.25">
      <c r="A37" s="93">
        <v>35</v>
      </c>
      <c r="B37" s="78" t="str">
        <f>VLOOKUP(E37,'[1]9-11'!$A$2:$G$115,5,FALSE)</f>
        <v>Логунов Даниил Евгеньевич</v>
      </c>
      <c r="C37" s="90" t="str">
        <f>VLOOKUP(E37,'[1]9-11'!$A$2:$G$115,7,FALSE)</f>
        <v>МБОУ "Гимназия №17"</v>
      </c>
      <c r="D37" s="106">
        <f>VLOOKUP(E37,'[1]9-11'!$A$2:$G$115,6,FALSE)</f>
        <v>9</v>
      </c>
      <c r="E37" s="63" t="s">
        <v>151</v>
      </c>
      <c r="F37" s="24">
        <v>1</v>
      </c>
      <c r="G37" s="25">
        <v>1</v>
      </c>
      <c r="H37" s="25">
        <v>2</v>
      </c>
      <c r="I37" s="25">
        <v>2</v>
      </c>
      <c r="J37" s="26">
        <v>1</v>
      </c>
      <c r="K37" s="27">
        <v>4</v>
      </c>
      <c r="L37" s="25">
        <v>1</v>
      </c>
      <c r="M37" s="25">
        <v>5</v>
      </c>
      <c r="N37" s="25">
        <v>2</v>
      </c>
      <c r="O37" s="28">
        <v>5</v>
      </c>
      <c r="P37" s="24">
        <v>13</v>
      </c>
      <c r="Q37" s="25">
        <v>34</v>
      </c>
      <c r="R37" s="25">
        <v>134</v>
      </c>
      <c r="S37" s="25">
        <v>35</v>
      </c>
      <c r="T37" s="28">
        <v>25</v>
      </c>
      <c r="U37" s="59">
        <f t="shared" si="3"/>
        <v>13</v>
      </c>
      <c r="V37" s="70"/>
      <c r="W37" s="69">
        <v>15</v>
      </c>
      <c r="X37" s="69"/>
      <c r="Y37" s="75"/>
      <c r="Z37" s="76">
        <f t="shared" si="4"/>
        <v>15</v>
      </c>
      <c r="AA37" s="76">
        <f t="shared" si="5"/>
        <v>28</v>
      </c>
    </row>
    <row r="38" spans="1:27" hidden="1" x14ac:dyDescent="0.25">
      <c r="A38" s="93">
        <v>36</v>
      </c>
      <c r="B38" s="78" t="str">
        <f>VLOOKUP(E38,'[1]9-11'!$A$2:$G$115,5,FALSE)</f>
        <v>Жеребцов Вячеслав Александрович</v>
      </c>
      <c r="C38" s="90" t="str">
        <f>VLOOKUP(E38,'[1]9-11'!$A$2:$G$115,7,FALSE)</f>
        <v>МАОУ "СОШ №145"</v>
      </c>
      <c r="D38" s="106">
        <f>VLOOKUP(E38,'[1]9-11'!$A$2:$G$115,6,FALSE)</f>
        <v>9</v>
      </c>
      <c r="E38" s="63" t="s">
        <v>120</v>
      </c>
      <c r="F38" s="24">
        <v>1</v>
      </c>
      <c r="G38" s="25">
        <v>2</v>
      </c>
      <c r="H38" s="25">
        <v>2</v>
      </c>
      <c r="I38" s="25">
        <v>1</v>
      </c>
      <c r="J38" s="26">
        <v>1</v>
      </c>
      <c r="K38" s="27">
        <v>3</v>
      </c>
      <c r="L38" s="25">
        <v>1</v>
      </c>
      <c r="M38" s="25">
        <v>5</v>
      </c>
      <c r="N38" s="25">
        <v>2</v>
      </c>
      <c r="O38" s="28">
        <v>5</v>
      </c>
      <c r="P38" s="24">
        <v>1245</v>
      </c>
      <c r="Q38" s="25">
        <v>1234</v>
      </c>
      <c r="R38" s="25">
        <v>3</v>
      </c>
      <c r="S38" s="25">
        <v>5</v>
      </c>
      <c r="T38" s="28">
        <v>1245</v>
      </c>
      <c r="U38" s="59">
        <f t="shared" si="3"/>
        <v>13</v>
      </c>
      <c r="V38" s="70">
        <v>1</v>
      </c>
      <c r="W38" s="69">
        <v>10</v>
      </c>
      <c r="X38" s="69">
        <v>3</v>
      </c>
      <c r="Y38" s="75">
        <v>0</v>
      </c>
      <c r="Z38" s="76">
        <f t="shared" si="4"/>
        <v>14</v>
      </c>
      <c r="AA38" s="76">
        <f t="shared" si="5"/>
        <v>27</v>
      </c>
    </row>
    <row r="39" spans="1:27" hidden="1" x14ac:dyDescent="0.25">
      <c r="A39" s="93">
        <v>37</v>
      </c>
      <c r="B39" s="78" t="str">
        <f>VLOOKUP(E39,'[1]9-11'!$A$2:$G$115,5,FALSE)</f>
        <v>Верещагина Александра Андреевна</v>
      </c>
      <c r="C39" s="90" t="str">
        <f>VLOOKUP(E39,'[1]9-11'!$A$2:$G$115,7,FALSE)</f>
        <v>МАОУ "Лицей №10"</v>
      </c>
      <c r="D39" s="106">
        <f>VLOOKUP(E39,'[1]9-11'!$A$2:$G$115,6,FALSE)</f>
        <v>10</v>
      </c>
      <c r="E39" s="63" t="s">
        <v>167</v>
      </c>
      <c r="F39" s="24">
        <v>1</v>
      </c>
      <c r="G39" s="25">
        <v>2</v>
      </c>
      <c r="H39" s="25">
        <v>2</v>
      </c>
      <c r="I39" s="25">
        <v>1</v>
      </c>
      <c r="J39" s="26">
        <v>1</v>
      </c>
      <c r="K39" s="27">
        <v>4</v>
      </c>
      <c r="L39" s="25">
        <v>1</v>
      </c>
      <c r="M39" s="25">
        <v>5</v>
      </c>
      <c r="N39" s="25">
        <v>2</v>
      </c>
      <c r="O39" s="28">
        <v>3</v>
      </c>
      <c r="P39" s="24">
        <v>245</v>
      </c>
      <c r="Q39" s="25">
        <v>12</v>
      </c>
      <c r="R39" s="25">
        <v>45</v>
      </c>
      <c r="S39" s="25">
        <v>2</v>
      </c>
      <c r="T39" s="28">
        <v>124</v>
      </c>
      <c r="U39" s="59">
        <f t="shared" si="3"/>
        <v>19</v>
      </c>
      <c r="V39" s="70"/>
      <c r="W39" s="69"/>
      <c r="X39" s="69">
        <v>2</v>
      </c>
      <c r="Y39" s="75">
        <v>5</v>
      </c>
      <c r="Z39" s="76">
        <f t="shared" si="4"/>
        <v>7</v>
      </c>
      <c r="AA39" s="76">
        <f t="shared" si="5"/>
        <v>26</v>
      </c>
    </row>
    <row r="40" spans="1:27" hidden="1" x14ac:dyDescent="0.25">
      <c r="A40" s="93">
        <v>38</v>
      </c>
      <c r="B40" s="78" t="str">
        <f>VLOOKUP(E40,'[1]9-11'!$A$2:$G$115,5,FALSE)</f>
        <v>Червякова Анастасия Александровна</v>
      </c>
      <c r="C40" s="90" t="str">
        <f>VLOOKUP(E40,'[1]9-11'!$A$2:$G$115,7,FALSE)</f>
        <v>МАОУ "Лицей №10"</v>
      </c>
      <c r="D40" s="106">
        <f>VLOOKUP(E40,'[1]9-11'!$A$2:$G$115,6,FALSE)</f>
        <v>10</v>
      </c>
      <c r="E40" s="63" t="s">
        <v>99</v>
      </c>
      <c r="F40" s="24">
        <v>1</v>
      </c>
      <c r="G40" s="25">
        <v>2</v>
      </c>
      <c r="H40" s="25">
        <v>2</v>
      </c>
      <c r="I40" s="25">
        <v>1</v>
      </c>
      <c r="J40" s="26">
        <v>1</v>
      </c>
      <c r="K40" s="27">
        <v>5</v>
      </c>
      <c r="L40" s="25">
        <v>1</v>
      </c>
      <c r="M40" s="25">
        <v>5</v>
      </c>
      <c r="N40" s="25">
        <v>2</v>
      </c>
      <c r="O40" s="28">
        <v>5</v>
      </c>
      <c r="P40" s="24">
        <v>24</v>
      </c>
      <c r="Q40" s="25">
        <v>15</v>
      </c>
      <c r="R40" s="25">
        <v>24</v>
      </c>
      <c r="S40" s="25">
        <v>235</v>
      </c>
      <c r="T40" s="28">
        <v>1245</v>
      </c>
      <c r="U40" s="59">
        <f t="shared" si="3"/>
        <v>13</v>
      </c>
      <c r="V40" s="70">
        <v>10</v>
      </c>
      <c r="W40" s="69">
        <v>1</v>
      </c>
      <c r="X40" s="69">
        <v>1</v>
      </c>
      <c r="Y40" s="75">
        <v>0</v>
      </c>
      <c r="Z40" s="76">
        <f t="shared" si="4"/>
        <v>12</v>
      </c>
      <c r="AA40" s="76">
        <f t="shared" si="5"/>
        <v>25</v>
      </c>
    </row>
    <row r="41" spans="1:27" ht="25.5" hidden="1" x14ac:dyDescent="0.25">
      <c r="A41" s="93">
        <v>39</v>
      </c>
      <c r="B41" s="78" t="str">
        <f>VLOOKUP(E41,'[1]9-11'!$A$2:$G$115,5,FALSE)</f>
        <v>Попова Марина Алексеевна</v>
      </c>
      <c r="C41" s="90" t="str">
        <f>VLOOKUP(E41,'[1]9-11'!$A$2:$G$115,7,FALSE)</f>
        <v>МАОУ "Гимназия №31"</v>
      </c>
      <c r="D41" s="106">
        <f>VLOOKUP(E41,'[1]9-11'!$A$2:$G$115,6,FALSE)</f>
        <v>10</v>
      </c>
      <c r="E41" s="63" t="s">
        <v>140</v>
      </c>
      <c r="F41" s="24">
        <v>1</v>
      </c>
      <c r="G41" s="25">
        <v>2</v>
      </c>
      <c r="H41" s="25">
        <v>2</v>
      </c>
      <c r="I41" s="25">
        <v>1</v>
      </c>
      <c r="J41" s="26">
        <v>1</v>
      </c>
      <c r="K41" s="27">
        <v>4</v>
      </c>
      <c r="L41" s="25">
        <v>1</v>
      </c>
      <c r="M41" s="25">
        <v>5</v>
      </c>
      <c r="N41" s="25">
        <v>2</v>
      </c>
      <c r="O41" s="28">
        <v>3</v>
      </c>
      <c r="P41" s="24">
        <v>134</v>
      </c>
      <c r="Q41" s="25">
        <v>12</v>
      </c>
      <c r="R41" s="25">
        <v>34</v>
      </c>
      <c r="S41" s="25">
        <v>5</v>
      </c>
      <c r="T41" s="28">
        <v>124</v>
      </c>
      <c r="U41" s="59">
        <f t="shared" si="3"/>
        <v>19</v>
      </c>
      <c r="V41" s="70"/>
      <c r="W41" s="69">
        <v>5</v>
      </c>
      <c r="X41" s="69">
        <v>1</v>
      </c>
      <c r="Y41" s="75">
        <v>0</v>
      </c>
      <c r="Z41" s="76">
        <f t="shared" si="4"/>
        <v>6</v>
      </c>
      <c r="AA41" s="76">
        <f t="shared" si="5"/>
        <v>25</v>
      </c>
    </row>
    <row r="42" spans="1:27" x14ac:dyDescent="0.25">
      <c r="A42" s="93">
        <v>18</v>
      </c>
      <c r="B42" s="78" t="str">
        <f>VLOOKUP(E42,'[1]9-11'!$A$2:$G$115,5,FALSE)</f>
        <v>Князев Андрей Сергеевич</v>
      </c>
      <c r="C42" s="90" t="str">
        <f>VLOOKUP(E42,'[1]9-11'!$A$2:$G$115,7,FALSE)</f>
        <v>МАОУ "СОШ №145"</v>
      </c>
      <c r="D42" s="106">
        <f>VLOOKUP(E42,'[1]9-11'!$A$2:$G$115,6,FALSE)</f>
        <v>11</v>
      </c>
      <c r="E42" s="63" t="s">
        <v>149</v>
      </c>
      <c r="F42" s="24">
        <v>1</v>
      </c>
      <c r="G42" s="25">
        <v>1</v>
      </c>
      <c r="H42" s="25">
        <v>2</v>
      </c>
      <c r="I42" s="25">
        <v>2</v>
      </c>
      <c r="J42" s="26">
        <v>1</v>
      </c>
      <c r="K42" s="27">
        <v>4</v>
      </c>
      <c r="L42" s="25">
        <v>1</v>
      </c>
      <c r="M42" s="25">
        <v>5</v>
      </c>
      <c r="N42" s="25">
        <v>2</v>
      </c>
      <c r="O42" s="28">
        <v>2</v>
      </c>
      <c r="P42" s="24">
        <v>234</v>
      </c>
      <c r="Q42" s="25">
        <v>123</v>
      </c>
      <c r="R42" s="25">
        <v>35</v>
      </c>
      <c r="S42" s="25">
        <v>235</v>
      </c>
      <c r="T42" s="28">
        <v>124</v>
      </c>
      <c r="U42" s="59">
        <f t="shared" si="3"/>
        <v>14</v>
      </c>
      <c r="V42" s="70">
        <v>0</v>
      </c>
      <c r="W42" s="69">
        <v>5</v>
      </c>
      <c r="X42" s="69">
        <v>1</v>
      </c>
      <c r="Y42" s="75">
        <v>5</v>
      </c>
      <c r="Z42" s="76">
        <f t="shared" si="4"/>
        <v>11</v>
      </c>
      <c r="AA42" s="76">
        <f t="shared" si="5"/>
        <v>25</v>
      </c>
    </row>
    <row r="43" spans="1:27" hidden="1" x14ac:dyDescent="0.25">
      <c r="A43" s="93">
        <v>41</v>
      </c>
      <c r="B43" s="78" t="str">
        <f>VLOOKUP(E43,'[1]9-11'!$A$2:$G$115,5,FALSE)</f>
        <v>Самойлова Анна Андреевна</v>
      </c>
      <c r="C43" s="90" t="str">
        <f>VLOOKUP(E43,'[1]9-11'!$A$2:$G$115,7,FALSE)</f>
        <v>МАОУ "Лицей №10"</v>
      </c>
      <c r="D43" s="106">
        <f>VLOOKUP(E43,'[1]9-11'!$A$2:$G$115,6,FALSE)</f>
        <v>9</v>
      </c>
      <c r="E43" s="63" t="s">
        <v>152</v>
      </c>
      <c r="F43" s="24">
        <v>1</v>
      </c>
      <c r="G43" s="25">
        <v>1</v>
      </c>
      <c r="H43" s="25">
        <v>2</v>
      </c>
      <c r="I43" s="25">
        <v>2</v>
      </c>
      <c r="J43" s="26">
        <v>1</v>
      </c>
      <c r="K43" s="27">
        <v>5</v>
      </c>
      <c r="L43" s="25">
        <v>1</v>
      </c>
      <c r="M43" s="25">
        <v>5</v>
      </c>
      <c r="N43" s="25">
        <v>2</v>
      </c>
      <c r="O43" s="28">
        <v>2</v>
      </c>
      <c r="P43" s="24">
        <v>23</v>
      </c>
      <c r="Q43" s="25">
        <v>12</v>
      </c>
      <c r="R43" s="25">
        <v>24</v>
      </c>
      <c r="S43" s="25">
        <v>3</v>
      </c>
      <c r="T43" s="28">
        <v>124</v>
      </c>
      <c r="U43" s="59">
        <f t="shared" si="3"/>
        <v>15</v>
      </c>
      <c r="V43" s="70">
        <v>0</v>
      </c>
      <c r="W43" s="69">
        <v>0</v>
      </c>
      <c r="X43" s="69"/>
      <c r="Y43" s="75">
        <v>10</v>
      </c>
      <c r="Z43" s="76">
        <f t="shared" si="4"/>
        <v>10</v>
      </c>
      <c r="AA43" s="76">
        <f t="shared" si="5"/>
        <v>25</v>
      </c>
    </row>
    <row r="44" spans="1:27" hidden="1" x14ac:dyDescent="0.25">
      <c r="A44" s="93">
        <v>42</v>
      </c>
      <c r="B44" s="78" t="str">
        <f>VLOOKUP(E44,'[1]9-11'!$A$2:$G$115,5,FALSE)</f>
        <v>Журавлев Георгий Михайлович</v>
      </c>
      <c r="C44" s="90" t="str">
        <f>VLOOKUP(E44,'[1]9-11'!$A$2:$G$115,7,FALSE)</f>
        <v>МАОУ "СОШ №145"</v>
      </c>
      <c r="D44" s="106">
        <f>VLOOKUP(E44,'[1]9-11'!$A$2:$G$115,6,FALSE)</f>
        <v>9</v>
      </c>
      <c r="E44" s="63" t="s">
        <v>107</v>
      </c>
      <c r="F44" s="24">
        <v>1</v>
      </c>
      <c r="G44" s="25">
        <v>2</v>
      </c>
      <c r="H44" s="25">
        <v>2</v>
      </c>
      <c r="I44" s="25">
        <v>1</v>
      </c>
      <c r="J44" s="26">
        <v>1</v>
      </c>
      <c r="K44" s="27">
        <v>4</v>
      </c>
      <c r="L44" s="25">
        <v>1</v>
      </c>
      <c r="M44" s="25">
        <v>5</v>
      </c>
      <c r="N44" s="25">
        <v>2</v>
      </c>
      <c r="O44" s="28">
        <v>5</v>
      </c>
      <c r="P44" s="24">
        <v>125</v>
      </c>
      <c r="Q44" s="25">
        <v>12</v>
      </c>
      <c r="R44" s="25">
        <v>13</v>
      </c>
      <c r="S44" s="25">
        <v>135</v>
      </c>
      <c r="T44" s="28">
        <v>1245</v>
      </c>
      <c r="U44" s="59">
        <f t="shared" si="3"/>
        <v>21</v>
      </c>
      <c r="V44" s="70"/>
      <c r="W44" s="69">
        <v>2</v>
      </c>
      <c r="X44" s="69"/>
      <c r="Y44" s="75">
        <v>0</v>
      </c>
      <c r="Z44" s="76">
        <f t="shared" si="4"/>
        <v>2</v>
      </c>
      <c r="AA44" s="76">
        <f t="shared" si="5"/>
        <v>23</v>
      </c>
    </row>
    <row r="45" spans="1:27" hidden="1" x14ac:dyDescent="0.25">
      <c r="A45" s="93">
        <v>43</v>
      </c>
      <c r="B45" s="78" t="str">
        <f>VLOOKUP(E45,'[1]9-11'!$A$2:$G$115,5,FALSE)</f>
        <v>Колеватов Роман Аркадьевич</v>
      </c>
      <c r="C45" s="90" t="str">
        <f>VLOOKUP(E45,'[1]9-11'!$A$2:$G$115,7,FALSE)</f>
        <v>МАОУ "СОШ №9"</v>
      </c>
      <c r="D45" s="106">
        <f>VLOOKUP(E45,'[1]9-11'!$A$2:$G$115,6,FALSE)</f>
        <v>9</v>
      </c>
      <c r="E45" s="63" t="s">
        <v>156</v>
      </c>
      <c r="F45" s="24">
        <v>1</v>
      </c>
      <c r="G45" s="25">
        <v>2</v>
      </c>
      <c r="H45" s="25">
        <v>2</v>
      </c>
      <c r="I45" s="25">
        <v>1</v>
      </c>
      <c r="J45" s="26">
        <v>1</v>
      </c>
      <c r="K45" s="27">
        <v>4</v>
      </c>
      <c r="L45" s="25">
        <v>1</v>
      </c>
      <c r="M45" s="25">
        <v>5</v>
      </c>
      <c r="N45" s="25">
        <v>2</v>
      </c>
      <c r="O45" s="28">
        <v>1</v>
      </c>
      <c r="P45" s="24">
        <v>1245</v>
      </c>
      <c r="Q45" s="25">
        <v>12</v>
      </c>
      <c r="R45" s="25">
        <v>1345</v>
      </c>
      <c r="S45" s="25">
        <v>125</v>
      </c>
      <c r="T45" s="28">
        <v>245</v>
      </c>
      <c r="U45" s="59">
        <f t="shared" si="3"/>
        <v>16</v>
      </c>
      <c r="V45" s="70">
        <v>7</v>
      </c>
      <c r="W45" s="69">
        <v>0</v>
      </c>
      <c r="X45" s="69">
        <v>0</v>
      </c>
      <c r="Y45" s="75">
        <v>0</v>
      </c>
      <c r="Z45" s="76">
        <f t="shared" si="4"/>
        <v>7</v>
      </c>
      <c r="AA45" s="76">
        <f t="shared" si="5"/>
        <v>23</v>
      </c>
    </row>
    <row r="46" spans="1:27" hidden="1" x14ac:dyDescent="0.25">
      <c r="A46" s="93">
        <v>44</v>
      </c>
      <c r="B46" s="78" t="str">
        <f>VLOOKUP(E46,'[1]9-11'!$A$2:$G$115,5,FALSE)</f>
        <v>Пономарёв Илья Алексеевич</v>
      </c>
      <c r="C46" s="90" t="str">
        <f>VLOOKUP(E46,'[1]9-11'!$A$2:$G$115,7,FALSE)</f>
        <v>МАОУ "Лицей №4"</v>
      </c>
      <c r="D46" s="106">
        <f>VLOOKUP(E46,'[1]9-11'!$A$2:$G$115,6,FALSE)</f>
        <v>9</v>
      </c>
      <c r="E46" s="63" t="s">
        <v>158</v>
      </c>
      <c r="F46" s="24">
        <v>1</v>
      </c>
      <c r="G46" s="25">
        <v>2</v>
      </c>
      <c r="H46" s="25">
        <v>1</v>
      </c>
      <c r="I46" s="25">
        <v>2</v>
      </c>
      <c r="J46" s="26">
        <v>1</v>
      </c>
      <c r="K46" s="27">
        <v>4</v>
      </c>
      <c r="L46" s="25">
        <v>1</v>
      </c>
      <c r="M46" s="25">
        <v>5</v>
      </c>
      <c r="N46" s="25">
        <v>2</v>
      </c>
      <c r="O46" s="28">
        <v>4</v>
      </c>
      <c r="P46" s="24">
        <v>134</v>
      </c>
      <c r="Q46" s="25">
        <v>12</v>
      </c>
      <c r="R46" s="25">
        <v>34</v>
      </c>
      <c r="S46" s="25">
        <v>5</v>
      </c>
      <c r="T46" s="28">
        <v>124</v>
      </c>
      <c r="U46" s="59">
        <f t="shared" si="3"/>
        <v>17</v>
      </c>
      <c r="V46" s="70">
        <v>6</v>
      </c>
      <c r="W46" s="69">
        <v>0</v>
      </c>
      <c r="X46" s="69">
        <v>0</v>
      </c>
      <c r="Y46" s="75"/>
      <c r="Z46" s="76">
        <f t="shared" si="4"/>
        <v>6</v>
      </c>
      <c r="AA46" s="76">
        <f t="shared" si="5"/>
        <v>23</v>
      </c>
    </row>
    <row r="47" spans="1:27" x14ac:dyDescent="0.25">
      <c r="A47" s="93">
        <v>19</v>
      </c>
      <c r="B47" s="78" t="str">
        <f>VLOOKUP(E47,'[1]9-11'!$A$2:$G$115,5,FALSE)</f>
        <v>Апкина Злата Рамилевна</v>
      </c>
      <c r="C47" s="90" t="str">
        <f>VLOOKUP(E47,'[1]9-11'!$A$2:$G$115,7,FALSE)</f>
        <v>МАОУ «СОШ №25»</v>
      </c>
      <c r="D47" s="106">
        <f>VLOOKUP(E47,'[1]9-11'!$A$2:$G$115,6,FALSE)</f>
        <v>11</v>
      </c>
      <c r="E47" s="63" t="s">
        <v>162</v>
      </c>
      <c r="F47" s="24">
        <v>1</v>
      </c>
      <c r="G47" s="25">
        <v>2</v>
      </c>
      <c r="H47" s="25">
        <v>1</v>
      </c>
      <c r="I47" s="25">
        <v>1</v>
      </c>
      <c r="J47" s="26">
        <v>2</v>
      </c>
      <c r="K47" s="27">
        <v>4</v>
      </c>
      <c r="L47" s="25">
        <v>1</v>
      </c>
      <c r="M47" s="25">
        <v>5</v>
      </c>
      <c r="N47" s="25">
        <v>2</v>
      </c>
      <c r="O47" s="28">
        <v>2</v>
      </c>
      <c r="P47" s="24">
        <v>34</v>
      </c>
      <c r="Q47" s="25">
        <v>13</v>
      </c>
      <c r="R47" s="25">
        <v>234</v>
      </c>
      <c r="S47" s="25">
        <v>125</v>
      </c>
      <c r="T47" s="28">
        <v>245</v>
      </c>
      <c r="U47" s="59">
        <f t="shared" si="3"/>
        <v>11</v>
      </c>
      <c r="V47" s="70"/>
      <c r="W47" s="69">
        <v>0</v>
      </c>
      <c r="X47" s="69">
        <v>12</v>
      </c>
      <c r="Y47" s="75"/>
      <c r="Z47" s="76">
        <f t="shared" si="4"/>
        <v>12</v>
      </c>
      <c r="AA47" s="76">
        <f t="shared" si="5"/>
        <v>23</v>
      </c>
    </row>
    <row r="48" spans="1:27" x14ac:dyDescent="0.25">
      <c r="A48" s="93">
        <v>20</v>
      </c>
      <c r="B48" s="78" t="str">
        <f>VLOOKUP(E48,'[1]9-11'!$A$2:$G$115,5,FALSE)</f>
        <v>Боброва Анна Романовна</v>
      </c>
      <c r="C48" s="90" t="str">
        <f>VLOOKUP(E48,'[1]9-11'!$A$2:$G$115,7,FALSE)</f>
        <v>МАОУ «СОШ №25»</v>
      </c>
      <c r="D48" s="106">
        <f>VLOOKUP(E48,'[1]9-11'!$A$2:$G$115,6,FALSE)</f>
        <v>11</v>
      </c>
      <c r="E48" s="63" t="s">
        <v>163</v>
      </c>
      <c r="F48" s="24">
        <v>1</v>
      </c>
      <c r="G48" s="25">
        <v>2</v>
      </c>
      <c r="H48" s="25">
        <v>1</v>
      </c>
      <c r="I48" s="25">
        <v>2</v>
      </c>
      <c r="J48" s="26">
        <v>2</v>
      </c>
      <c r="K48" s="27">
        <v>5</v>
      </c>
      <c r="L48" s="25">
        <v>1</v>
      </c>
      <c r="M48" s="25">
        <v>5</v>
      </c>
      <c r="N48" s="25">
        <v>3</v>
      </c>
      <c r="O48" s="28">
        <v>5</v>
      </c>
      <c r="P48" s="24">
        <v>24</v>
      </c>
      <c r="Q48" s="25">
        <v>12</v>
      </c>
      <c r="R48" s="25">
        <v>234</v>
      </c>
      <c r="S48" s="25">
        <v>15</v>
      </c>
      <c r="T48" s="28">
        <v>2</v>
      </c>
      <c r="U48" s="59">
        <f t="shared" si="3"/>
        <v>11</v>
      </c>
      <c r="V48" s="70"/>
      <c r="W48" s="69">
        <v>0</v>
      </c>
      <c r="X48" s="69">
        <v>12</v>
      </c>
      <c r="Y48" s="75"/>
      <c r="Z48" s="76">
        <f t="shared" si="4"/>
        <v>12</v>
      </c>
      <c r="AA48" s="76">
        <f t="shared" si="5"/>
        <v>23</v>
      </c>
    </row>
    <row r="49" spans="1:27" x14ac:dyDescent="0.25">
      <c r="A49" s="93">
        <v>21</v>
      </c>
      <c r="B49" s="78" t="str">
        <f>VLOOKUP(E49,'[1]9-11'!$A$2:$G$115,5,FALSE)</f>
        <v>Добра Павел Иванович</v>
      </c>
      <c r="C49" s="90" t="str">
        <f>VLOOKUP(E49,'[1]9-11'!$A$2:$G$115,7,FALSE)</f>
        <v>МАОУ "Лицей №10"</v>
      </c>
      <c r="D49" s="106">
        <f>VLOOKUP(E49,'[1]9-11'!$A$2:$G$115,6,FALSE)</f>
        <v>11</v>
      </c>
      <c r="E49" s="63" t="s">
        <v>114</v>
      </c>
      <c r="F49" s="24">
        <v>2</v>
      </c>
      <c r="G49" s="25">
        <v>2</v>
      </c>
      <c r="H49" s="25">
        <v>2</v>
      </c>
      <c r="I49" s="25">
        <v>1</v>
      </c>
      <c r="J49" s="26">
        <v>1</v>
      </c>
      <c r="K49" s="27">
        <v>4</v>
      </c>
      <c r="L49" s="25">
        <v>1</v>
      </c>
      <c r="M49" s="25">
        <v>5</v>
      </c>
      <c r="N49" s="25">
        <v>2</v>
      </c>
      <c r="O49" s="28">
        <v>1</v>
      </c>
      <c r="P49" s="24">
        <v>34</v>
      </c>
      <c r="Q49" s="25">
        <v>125</v>
      </c>
      <c r="R49" s="25">
        <v>234</v>
      </c>
      <c r="S49" s="25">
        <v>125</v>
      </c>
      <c r="T49" s="28">
        <v>124</v>
      </c>
      <c r="U49" s="59">
        <f t="shared" si="3"/>
        <v>15</v>
      </c>
      <c r="V49" s="70">
        <v>0</v>
      </c>
      <c r="W49" s="69">
        <v>0</v>
      </c>
      <c r="X49" s="69"/>
      <c r="Y49" s="75">
        <v>5</v>
      </c>
      <c r="Z49" s="76">
        <f t="shared" si="4"/>
        <v>5</v>
      </c>
      <c r="AA49" s="76">
        <f t="shared" si="5"/>
        <v>20</v>
      </c>
    </row>
    <row r="50" spans="1:27" hidden="1" x14ac:dyDescent="0.25">
      <c r="A50" s="93">
        <v>48</v>
      </c>
      <c r="B50" s="78" t="str">
        <f>VLOOKUP(E50,'[1]9-11'!$A$2:$G$115,5,FALSE)</f>
        <v>Зверев Максим Владимирович</v>
      </c>
      <c r="C50" s="90" t="str">
        <f>VLOOKUP(E50,'[1]9-11'!$A$2:$G$115,7,FALSE)</f>
        <v>МАОУ "Лицей №10"</v>
      </c>
      <c r="D50" s="106">
        <f>VLOOKUP(E50,'[1]9-11'!$A$2:$G$115,6,FALSE)</f>
        <v>9</v>
      </c>
      <c r="E50" s="63" t="s">
        <v>106</v>
      </c>
      <c r="F50" s="24">
        <v>1</v>
      </c>
      <c r="G50" s="25">
        <v>1</v>
      </c>
      <c r="H50" s="25">
        <v>2</v>
      </c>
      <c r="I50" s="25">
        <v>1</v>
      </c>
      <c r="J50" s="26">
        <v>1</v>
      </c>
      <c r="K50" s="27">
        <v>4</v>
      </c>
      <c r="L50" s="25">
        <v>1</v>
      </c>
      <c r="M50" s="25">
        <v>5</v>
      </c>
      <c r="N50" s="25">
        <v>2</v>
      </c>
      <c r="O50" s="28">
        <v>1</v>
      </c>
      <c r="P50" s="24">
        <v>15</v>
      </c>
      <c r="Q50" s="25">
        <v>12</v>
      </c>
      <c r="R50" s="25">
        <v>13</v>
      </c>
      <c r="S50" s="25">
        <v>25</v>
      </c>
      <c r="T50" s="28">
        <v>25</v>
      </c>
      <c r="U50" s="59">
        <f t="shared" si="3"/>
        <v>18</v>
      </c>
      <c r="V50" s="70"/>
      <c r="W50" s="69"/>
      <c r="X50" s="69"/>
      <c r="Y50" s="75">
        <v>0</v>
      </c>
      <c r="Z50" s="76">
        <f t="shared" si="4"/>
        <v>0</v>
      </c>
      <c r="AA50" s="76">
        <f t="shared" si="5"/>
        <v>18</v>
      </c>
    </row>
    <row r="51" spans="1:27" ht="25.5" hidden="1" x14ac:dyDescent="0.25">
      <c r="A51" s="93">
        <v>49</v>
      </c>
      <c r="B51" s="78" t="str">
        <f>VLOOKUP(E51,'[1]9-11'!$A$2:$G$115,5,FALSE)</f>
        <v>Ким Майя Алексеевна</v>
      </c>
      <c r="C51" s="90" t="str">
        <f>VLOOKUP(E51,'[1]9-11'!$A$2:$G$115,7,FALSE)</f>
        <v>МБОУ "Гимназия №17"</v>
      </c>
      <c r="D51" s="106">
        <f>VLOOKUP(E51,'[1]9-11'!$A$2:$G$115,6,FALSE)</f>
        <v>10</v>
      </c>
      <c r="E51" s="63" t="s">
        <v>131</v>
      </c>
      <c r="F51" s="24">
        <v>1</v>
      </c>
      <c r="G51" s="25">
        <v>2</v>
      </c>
      <c r="H51" s="25">
        <v>2</v>
      </c>
      <c r="I51" s="25">
        <v>1</v>
      </c>
      <c r="J51" s="26">
        <v>1</v>
      </c>
      <c r="K51" s="27">
        <v>5</v>
      </c>
      <c r="L51" s="25">
        <v>1</v>
      </c>
      <c r="M51" s="25">
        <v>5</v>
      </c>
      <c r="N51" s="25">
        <v>2</v>
      </c>
      <c r="O51" s="28">
        <v>1</v>
      </c>
      <c r="P51" s="24">
        <v>3</v>
      </c>
      <c r="Q51" s="25">
        <v>12</v>
      </c>
      <c r="R51" s="25">
        <v>23</v>
      </c>
      <c r="S51" s="25">
        <v>3</v>
      </c>
      <c r="T51" s="28">
        <v>1245</v>
      </c>
      <c r="U51" s="59">
        <f t="shared" si="3"/>
        <v>14</v>
      </c>
      <c r="V51" s="70">
        <v>0</v>
      </c>
      <c r="W51" s="69">
        <v>1</v>
      </c>
      <c r="X51" s="69">
        <v>3</v>
      </c>
      <c r="Y51" s="75"/>
      <c r="Z51" s="76">
        <f t="shared" si="4"/>
        <v>4</v>
      </c>
      <c r="AA51" s="76">
        <f t="shared" si="5"/>
        <v>18</v>
      </c>
    </row>
    <row r="52" spans="1:27" ht="25.5" hidden="1" x14ac:dyDescent="0.25">
      <c r="A52" s="93">
        <v>50</v>
      </c>
      <c r="B52" s="78" t="str">
        <f>VLOOKUP(E52,'[1]9-11'!$A$2:$G$115,5,FALSE)</f>
        <v>Хаминова Ирина Юрьевна</v>
      </c>
      <c r="C52" s="90" t="str">
        <f>VLOOKUP(E52,'[1]9-11'!$A$2:$G$115,7,FALSE)</f>
        <v>МБОУ "Гимназия №17"</v>
      </c>
      <c r="D52" s="106">
        <f>VLOOKUP(E52,'[1]9-11'!$A$2:$G$115,6,FALSE)</f>
        <v>9</v>
      </c>
      <c r="E52" s="63" t="s">
        <v>127</v>
      </c>
      <c r="F52" s="24">
        <v>2</v>
      </c>
      <c r="G52" s="25">
        <v>2</v>
      </c>
      <c r="H52" s="25">
        <v>2</v>
      </c>
      <c r="I52" s="25">
        <v>1</v>
      </c>
      <c r="J52" s="26">
        <v>1</v>
      </c>
      <c r="K52" s="27">
        <v>4</v>
      </c>
      <c r="L52" s="25">
        <v>1</v>
      </c>
      <c r="M52" s="25">
        <v>5</v>
      </c>
      <c r="N52" s="25">
        <v>2</v>
      </c>
      <c r="O52" s="28">
        <v>3</v>
      </c>
      <c r="P52" s="24">
        <v>125</v>
      </c>
      <c r="Q52" s="25">
        <v>124</v>
      </c>
      <c r="R52" s="25">
        <v>234</v>
      </c>
      <c r="S52" s="25">
        <v>23</v>
      </c>
      <c r="T52" s="28">
        <v>1245</v>
      </c>
      <c r="U52" s="59">
        <f t="shared" si="3"/>
        <v>15</v>
      </c>
      <c r="V52" s="70">
        <v>0</v>
      </c>
      <c r="W52" s="69">
        <v>1</v>
      </c>
      <c r="X52" s="69">
        <v>1</v>
      </c>
      <c r="Y52" s="75">
        <v>0</v>
      </c>
      <c r="Z52" s="76">
        <f t="shared" si="4"/>
        <v>2</v>
      </c>
      <c r="AA52" s="76">
        <f t="shared" si="5"/>
        <v>17</v>
      </c>
    </row>
    <row r="53" spans="1:27" hidden="1" x14ac:dyDescent="0.25">
      <c r="A53" s="93">
        <v>51</v>
      </c>
      <c r="B53" s="78" t="str">
        <f>VLOOKUP(E53,'[1]9-11'!$A$2:$G$115,5,FALSE)</f>
        <v>Могильников Дмитрий Сергеевич</v>
      </c>
      <c r="C53" s="90" t="str">
        <f>VLOOKUP(E53,'[1]9-11'!$A$2:$G$115,7,FALSE)</f>
        <v>МАОУ "Гимназия №2"</v>
      </c>
      <c r="D53" s="106">
        <f>VLOOKUP(E53,'[1]9-11'!$A$2:$G$115,6,FALSE)</f>
        <v>9</v>
      </c>
      <c r="E53" s="63" t="s">
        <v>137</v>
      </c>
      <c r="F53" s="24">
        <v>2</v>
      </c>
      <c r="G53" s="25">
        <v>1</v>
      </c>
      <c r="H53" s="25">
        <v>2</v>
      </c>
      <c r="I53" s="25">
        <v>2</v>
      </c>
      <c r="J53" s="26">
        <v>1</v>
      </c>
      <c r="K53" s="27">
        <v>4</v>
      </c>
      <c r="L53" s="25">
        <v>1</v>
      </c>
      <c r="M53" s="25">
        <v>5</v>
      </c>
      <c r="N53" s="25">
        <v>2</v>
      </c>
      <c r="O53" s="28">
        <v>5</v>
      </c>
      <c r="P53" s="24">
        <v>12</v>
      </c>
      <c r="Q53" s="25">
        <v>12</v>
      </c>
      <c r="R53" s="25">
        <v>24</v>
      </c>
      <c r="S53" s="25">
        <v>45</v>
      </c>
      <c r="T53" s="28">
        <v>14</v>
      </c>
      <c r="U53" s="59">
        <f t="shared" si="3"/>
        <v>15</v>
      </c>
      <c r="V53" s="70">
        <v>0</v>
      </c>
      <c r="W53" s="69">
        <v>0</v>
      </c>
      <c r="X53" s="69">
        <v>2</v>
      </c>
      <c r="Y53" s="75">
        <v>0</v>
      </c>
      <c r="Z53" s="76">
        <f t="shared" si="4"/>
        <v>2</v>
      </c>
      <c r="AA53" s="76">
        <f t="shared" si="5"/>
        <v>17</v>
      </c>
    </row>
    <row r="54" spans="1:27" x14ac:dyDescent="0.25">
      <c r="A54" s="93">
        <v>22</v>
      </c>
      <c r="B54" s="78" t="str">
        <f>VLOOKUP(E54,'[1]9-11'!$A$2:$G$115,5,FALSE)</f>
        <v>Сидоров Юрий Сергеевич</v>
      </c>
      <c r="C54" s="90" t="str">
        <f>VLOOKUP(E54,'[1]9-11'!$A$2:$G$115,7,FALSE)</f>
        <v>МАОУ "Лицей №10"</v>
      </c>
      <c r="D54" s="106">
        <v>11</v>
      </c>
      <c r="E54" s="63" t="s">
        <v>118</v>
      </c>
      <c r="F54" s="24">
        <v>1</v>
      </c>
      <c r="G54" s="25">
        <v>2</v>
      </c>
      <c r="H54" s="25">
        <v>1</v>
      </c>
      <c r="I54" s="25">
        <v>1</v>
      </c>
      <c r="J54" s="26">
        <v>1</v>
      </c>
      <c r="K54" s="27">
        <v>4</v>
      </c>
      <c r="L54" s="25">
        <v>1</v>
      </c>
      <c r="M54" s="25">
        <v>5</v>
      </c>
      <c r="N54" s="25">
        <v>3</v>
      </c>
      <c r="O54" s="28">
        <v>4</v>
      </c>
      <c r="P54" s="24">
        <v>145</v>
      </c>
      <c r="Q54" s="25">
        <v>125</v>
      </c>
      <c r="R54" s="25">
        <v>13</v>
      </c>
      <c r="S54" s="25">
        <v>25</v>
      </c>
      <c r="T54" s="28">
        <v>124</v>
      </c>
      <c r="U54" s="59">
        <f t="shared" si="3"/>
        <v>16</v>
      </c>
      <c r="V54" s="70"/>
      <c r="W54" s="69">
        <v>0</v>
      </c>
      <c r="X54" s="69"/>
      <c r="Y54" s="75">
        <v>0</v>
      </c>
      <c r="Z54" s="76">
        <f t="shared" si="4"/>
        <v>0</v>
      </c>
      <c r="AA54" s="76">
        <f t="shared" si="5"/>
        <v>16</v>
      </c>
    </row>
    <row r="55" spans="1:27" hidden="1" x14ac:dyDescent="0.25">
      <c r="A55" s="93">
        <v>53</v>
      </c>
      <c r="B55" s="78" t="str">
        <f>VLOOKUP(E55,'[1]9-11'!$A$2:$G$115,5,FALSE)</f>
        <v>Острер Константин Станиславович</v>
      </c>
      <c r="C55" s="90" t="str">
        <f>VLOOKUP(E55,'[1]9-11'!$A$2:$G$115,7,FALSE)</f>
        <v>МАОУ "Гимназия №2"</v>
      </c>
      <c r="D55" s="106">
        <f>VLOOKUP(E55,'[1]9-11'!$A$2:$G$115,6,FALSE)</f>
        <v>9</v>
      </c>
      <c r="E55" s="63" t="s">
        <v>139</v>
      </c>
      <c r="F55" s="24">
        <v>1</v>
      </c>
      <c r="G55" s="25">
        <v>1</v>
      </c>
      <c r="H55" s="25">
        <v>2</v>
      </c>
      <c r="I55" s="25">
        <v>2</v>
      </c>
      <c r="J55" s="26">
        <v>2</v>
      </c>
      <c r="K55" s="27">
        <v>4</v>
      </c>
      <c r="L55" s="25">
        <v>1</v>
      </c>
      <c r="M55" s="25">
        <v>5</v>
      </c>
      <c r="N55" s="25">
        <v>4</v>
      </c>
      <c r="O55" s="28">
        <v>3</v>
      </c>
      <c r="P55" s="24">
        <v>134</v>
      </c>
      <c r="Q55" s="25">
        <v>12</v>
      </c>
      <c r="R55" s="25">
        <v>45</v>
      </c>
      <c r="S55" s="25">
        <v>13</v>
      </c>
      <c r="T55" s="28">
        <v>25</v>
      </c>
      <c r="U55" s="59">
        <f t="shared" si="3"/>
        <v>11</v>
      </c>
      <c r="V55" s="70"/>
      <c r="W55" s="69">
        <v>0</v>
      </c>
      <c r="X55" s="69"/>
      <c r="Y55" s="75">
        <v>5</v>
      </c>
      <c r="Z55" s="76">
        <f t="shared" si="4"/>
        <v>5</v>
      </c>
      <c r="AA55" s="76">
        <f t="shared" si="5"/>
        <v>16</v>
      </c>
    </row>
    <row r="56" spans="1:27" hidden="1" x14ac:dyDescent="0.25">
      <c r="A56" s="93">
        <v>54</v>
      </c>
      <c r="B56" s="78" t="str">
        <f>VLOOKUP(E56,'[1]9-11'!$A$2:$G$115,5,FALSE)</f>
        <v>Бывальцев Алексей Александрович</v>
      </c>
      <c r="C56" s="90" t="str">
        <f>VLOOKUP(E56,'[1]9-11'!$A$2:$G$115,7,FALSE)</f>
        <v>МАОУ "Гимназия №2"</v>
      </c>
      <c r="D56" s="106">
        <f>VLOOKUP(E56,'[1]9-11'!$A$2:$G$115,6,FALSE)</f>
        <v>9</v>
      </c>
      <c r="E56" s="63" t="s">
        <v>147</v>
      </c>
      <c r="F56" s="24">
        <v>2</v>
      </c>
      <c r="G56" s="25">
        <v>1</v>
      </c>
      <c r="H56" s="25">
        <v>2</v>
      </c>
      <c r="I56" s="25">
        <v>1</v>
      </c>
      <c r="J56" s="26">
        <v>1</v>
      </c>
      <c r="K56" s="27">
        <v>4</v>
      </c>
      <c r="L56" s="25">
        <v>4</v>
      </c>
      <c r="M56" s="25">
        <v>5</v>
      </c>
      <c r="N56" s="25">
        <v>2</v>
      </c>
      <c r="O56" s="28">
        <v>1</v>
      </c>
      <c r="P56" s="24">
        <v>45</v>
      </c>
      <c r="Q56" s="25">
        <v>1</v>
      </c>
      <c r="R56" s="25">
        <v>24</v>
      </c>
      <c r="S56" s="25">
        <v>25</v>
      </c>
      <c r="T56" s="28">
        <v>124</v>
      </c>
      <c r="U56" s="59">
        <f t="shared" si="3"/>
        <v>15</v>
      </c>
      <c r="V56" s="70"/>
      <c r="W56" s="69">
        <v>0</v>
      </c>
      <c r="X56" s="69">
        <v>1</v>
      </c>
      <c r="Y56" s="75">
        <v>0</v>
      </c>
      <c r="Z56" s="76">
        <f t="shared" si="4"/>
        <v>1</v>
      </c>
      <c r="AA56" s="76">
        <f t="shared" si="5"/>
        <v>16</v>
      </c>
    </row>
    <row r="57" spans="1:27" x14ac:dyDescent="0.25">
      <c r="A57" s="93">
        <v>23</v>
      </c>
      <c r="B57" s="78" t="str">
        <f>VLOOKUP(E57,'[1]9-11'!$A$2:$G$115,5,FALSE)</f>
        <v>Темерова Татьяна Сергеевна</v>
      </c>
      <c r="C57" s="90" t="str">
        <f>VLOOKUP(E57,'[1]9-11'!$A$2:$G$115,7,FALSE)</f>
        <v>МАОУ "Лицей №10"</v>
      </c>
      <c r="D57" s="106">
        <v>11</v>
      </c>
      <c r="E57" s="63" t="s">
        <v>116</v>
      </c>
      <c r="F57" s="24">
        <v>1</v>
      </c>
      <c r="G57" s="25">
        <v>2</v>
      </c>
      <c r="H57" s="25">
        <v>2</v>
      </c>
      <c r="I57" s="25">
        <v>1</v>
      </c>
      <c r="J57" s="26">
        <v>2</v>
      </c>
      <c r="K57" s="27">
        <v>4</v>
      </c>
      <c r="L57" s="25">
        <v>1</v>
      </c>
      <c r="M57" s="25">
        <v>5</v>
      </c>
      <c r="N57" s="25">
        <v>2</v>
      </c>
      <c r="O57" s="28">
        <v>4</v>
      </c>
      <c r="P57" s="24">
        <v>14</v>
      </c>
      <c r="Q57" s="25">
        <v>12</v>
      </c>
      <c r="R57" s="25">
        <v>234</v>
      </c>
      <c r="S57" s="25">
        <v>14</v>
      </c>
      <c r="T57" s="28">
        <v>245</v>
      </c>
      <c r="U57" s="59">
        <f t="shared" si="3"/>
        <v>15</v>
      </c>
      <c r="V57" s="70"/>
      <c r="W57" s="69">
        <v>0</v>
      </c>
      <c r="X57" s="69"/>
      <c r="Y57" s="75"/>
      <c r="Z57" s="76">
        <f t="shared" si="4"/>
        <v>0</v>
      </c>
      <c r="AA57" s="76">
        <f t="shared" si="5"/>
        <v>15</v>
      </c>
    </row>
    <row r="58" spans="1:27" hidden="1" x14ac:dyDescent="0.25">
      <c r="A58" s="93">
        <v>56</v>
      </c>
      <c r="B58" s="78" t="str">
        <f>VLOOKUP(E58,'[1]9-11'!$A$2:$G$115,5,FALSE)</f>
        <v>Мачихин Алексей Владимирович</v>
      </c>
      <c r="C58" s="90" t="str">
        <f>VLOOKUP(E58,'[1]9-11'!$A$2:$G$115,7,FALSE)</f>
        <v>МАОУ "СОШ №145"</v>
      </c>
      <c r="D58" s="106">
        <f>VLOOKUP(E58,'[1]9-11'!$A$2:$G$115,6,FALSE)</f>
        <v>10</v>
      </c>
      <c r="E58" s="63" t="s">
        <v>97</v>
      </c>
      <c r="F58" s="24">
        <v>1</v>
      </c>
      <c r="G58" s="25">
        <v>2</v>
      </c>
      <c r="H58" s="25">
        <v>2</v>
      </c>
      <c r="I58" s="25">
        <v>1</v>
      </c>
      <c r="J58" s="26">
        <v>1</v>
      </c>
      <c r="K58" s="27">
        <v>5</v>
      </c>
      <c r="L58" s="25">
        <v>1</v>
      </c>
      <c r="M58" s="25">
        <v>5</v>
      </c>
      <c r="N58" s="25">
        <v>2</v>
      </c>
      <c r="O58" s="28">
        <v>1</v>
      </c>
      <c r="P58" s="24">
        <v>14</v>
      </c>
      <c r="Q58" s="25">
        <v>125</v>
      </c>
      <c r="R58" s="25">
        <v>234</v>
      </c>
      <c r="S58" s="25">
        <v>12</v>
      </c>
      <c r="T58" s="28">
        <v>124</v>
      </c>
      <c r="U58" s="59">
        <f t="shared" si="3"/>
        <v>14</v>
      </c>
      <c r="V58" s="70">
        <v>0</v>
      </c>
      <c r="W58" s="69"/>
      <c r="X58" s="69"/>
      <c r="Y58" s="75">
        <v>0</v>
      </c>
      <c r="Z58" s="76">
        <f t="shared" si="4"/>
        <v>0</v>
      </c>
      <c r="AA58" s="76">
        <f t="shared" si="5"/>
        <v>14</v>
      </c>
    </row>
    <row r="59" spans="1:27" x14ac:dyDescent="0.25">
      <c r="A59" s="93">
        <v>24</v>
      </c>
      <c r="B59" s="78" t="str">
        <f>VLOOKUP(E59,'[1]9-11'!$A$2:$G$115,5,FALSE)</f>
        <v>Аркадьева Елена Сергеевна</v>
      </c>
      <c r="C59" s="90" t="str">
        <f>VLOOKUP(E59,'[1]9-11'!$A$2:$G$115,7,FALSE)</f>
        <v>МАОУ "СОШ №6"</v>
      </c>
      <c r="D59" s="106">
        <f>VLOOKUP(E59,'[1]9-11'!$A$2:$G$115,6,FALSE)</f>
        <v>11</v>
      </c>
      <c r="E59" s="63" t="s">
        <v>98</v>
      </c>
      <c r="F59" s="24">
        <v>1</v>
      </c>
      <c r="G59" s="25">
        <v>2</v>
      </c>
      <c r="H59" s="25">
        <v>2</v>
      </c>
      <c r="I59" s="25">
        <v>2</v>
      </c>
      <c r="J59" s="26">
        <v>1</v>
      </c>
      <c r="K59" s="27">
        <v>4</v>
      </c>
      <c r="L59" s="25">
        <v>1</v>
      </c>
      <c r="M59" s="25">
        <v>5</v>
      </c>
      <c r="N59" s="25">
        <v>2</v>
      </c>
      <c r="O59" s="28">
        <v>5</v>
      </c>
      <c r="P59" s="24">
        <v>145</v>
      </c>
      <c r="Q59" s="25">
        <v>124</v>
      </c>
      <c r="R59" s="25">
        <v>24</v>
      </c>
      <c r="S59" s="25">
        <v>125</v>
      </c>
      <c r="T59" s="28">
        <v>15</v>
      </c>
      <c r="U59" s="59">
        <f t="shared" si="3"/>
        <v>14</v>
      </c>
      <c r="V59" s="70"/>
      <c r="W59" s="69">
        <v>0</v>
      </c>
      <c r="X59" s="69"/>
      <c r="Y59" s="75">
        <v>0</v>
      </c>
      <c r="Z59" s="76">
        <f t="shared" si="4"/>
        <v>0</v>
      </c>
      <c r="AA59" s="76">
        <f t="shared" si="5"/>
        <v>14</v>
      </c>
    </row>
    <row r="60" spans="1:27" ht="25.5" hidden="1" x14ac:dyDescent="0.25">
      <c r="A60" s="93">
        <v>58</v>
      </c>
      <c r="B60" s="78" t="str">
        <f>VLOOKUP(E60,'[1]9-11'!$A$2:$G$115,5,FALSE)</f>
        <v>Пархоменко Александр Александрович</v>
      </c>
      <c r="C60" s="90" t="str">
        <f>VLOOKUP(E60,'[1]9-11'!$A$2:$G$115,7,FALSE)</f>
        <v>МАОУ "СОШ №145"</v>
      </c>
      <c r="D60" s="106">
        <f>VLOOKUP(E60,'[1]9-11'!$A$2:$G$115,6,FALSE)</f>
        <v>10</v>
      </c>
      <c r="E60" s="63" t="s">
        <v>123</v>
      </c>
      <c r="F60" s="24">
        <v>1</v>
      </c>
      <c r="G60" s="25">
        <v>1</v>
      </c>
      <c r="H60" s="25">
        <v>2</v>
      </c>
      <c r="I60" s="25">
        <v>2</v>
      </c>
      <c r="J60" s="26">
        <v>1</v>
      </c>
      <c r="K60" s="27">
        <v>4</v>
      </c>
      <c r="L60" s="25">
        <v>1</v>
      </c>
      <c r="M60" s="25">
        <v>5</v>
      </c>
      <c r="N60" s="25">
        <v>3</v>
      </c>
      <c r="O60" s="28">
        <v>5</v>
      </c>
      <c r="P60" s="24">
        <v>23</v>
      </c>
      <c r="Q60" s="25">
        <v>125</v>
      </c>
      <c r="R60" s="25">
        <v>13</v>
      </c>
      <c r="S60" s="25">
        <v>135</v>
      </c>
      <c r="T60" s="28">
        <v>124</v>
      </c>
      <c r="U60" s="59">
        <f t="shared" si="3"/>
        <v>14</v>
      </c>
      <c r="V60" s="70"/>
      <c r="W60" s="69">
        <v>0</v>
      </c>
      <c r="X60" s="69"/>
      <c r="Y60" s="75">
        <v>0</v>
      </c>
      <c r="Z60" s="76">
        <f t="shared" si="4"/>
        <v>0</v>
      </c>
      <c r="AA60" s="76">
        <f t="shared" si="5"/>
        <v>14</v>
      </c>
    </row>
    <row r="61" spans="1:27" x14ac:dyDescent="0.25">
      <c r="A61" s="93">
        <v>25</v>
      </c>
      <c r="B61" s="78" t="str">
        <f>VLOOKUP(E61,'[1]9-11'!$A$2:$G$115,5,FALSE)</f>
        <v>Голдобин Алексей Владимирович</v>
      </c>
      <c r="C61" s="90" t="str">
        <f>VLOOKUP(E61,'[1]9-11'!$A$2:$G$115,7,FALSE)</f>
        <v>МАОУ "Лицей №10"</v>
      </c>
      <c r="D61" s="106">
        <f>VLOOKUP(E61,'[1]9-11'!$A$2:$G$115,6,FALSE)</f>
        <v>11</v>
      </c>
      <c r="E61" s="63" t="s">
        <v>101</v>
      </c>
      <c r="F61" s="24">
        <v>2</v>
      </c>
      <c r="G61" s="25">
        <v>1</v>
      </c>
      <c r="H61" s="25">
        <v>2</v>
      </c>
      <c r="I61" s="25">
        <v>2</v>
      </c>
      <c r="J61" s="26">
        <v>1</v>
      </c>
      <c r="K61" s="27">
        <v>3</v>
      </c>
      <c r="L61" s="25">
        <v>1</v>
      </c>
      <c r="M61" s="25">
        <v>5</v>
      </c>
      <c r="N61" s="25">
        <v>3</v>
      </c>
      <c r="O61" s="28">
        <v>3</v>
      </c>
      <c r="P61" s="24">
        <v>145</v>
      </c>
      <c r="Q61" s="25">
        <v>12</v>
      </c>
      <c r="R61" s="25">
        <v>24</v>
      </c>
      <c r="S61" s="25">
        <v>12</v>
      </c>
      <c r="T61" s="28">
        <v>124</v>
      </c>
      <c r="U61" s="59">
        <f t="shared" si="3"/>
        <v>12</v>
      </c>
      <c r="V61" s="70">
        <v>0</v>
      </c>
      <c r="W61" s="69">
        <v>1</v>
      </c>
      <c r="X61" s="69"/>
      <c r="Y61" s="75"/>
      <c r="Z61" s="76">
        <f t="shared" si="4"/>
        <v>1</v>
      </c>
      <c r="AA61" s="76">
        <f t="shared" si="5"/>
        <v>13</v>
      </c>
    </row>
    <row r="62" spans="1:27" hidden="1" x14ac:dyDescent="0.25">
      <c r="A62" s="93">
        <v>60</v>
      </c>
      <c r="B62" s="78" t="str">
        <f>VLOOKUP(E62,'[1]9-11'!$A$2:$G$115,5,FALSE)</f>
        <v>Куляпин Игорь Андреевич</v>
      </c>
      <c r="C62" s="90" t="str">
        <f>VLOOKUP(E62,'[1]9-11'!$A$2:$G$115,7,FALSE)</f>
        <v>МАОУ "Лицей №10"</v>
      </c>
      <c r="D62" s="106">
        <f>VLOOKUP(E62,'[1]9-11'!$A$2:$G$115,6,FALSE)</f>
        <v>9</v>
      </c>
      <c r="E62" s="63" t="s">
        <v>132</v>
      </c>
      <c r="F62" s="24">
        <v>2</v>
      </c>
      <c r="G62" s="25">
        <v>2</v>
      </c>
      <c r="H62" s="25">
        <v>1</v>
      </c>
      <c r="I62" s="25">
        <v>2</v>
      </c>
      <c r="J62" s="26">
        <v>1</v>
      </c>
      <c r="K62" s="27">
        <v>4</v>
      </c>
      <c r="L62" s="25">
        <v>1</v>
      </c>
      <c r="M62" s="25">
        <v>5</v>
      </c>
      <c r="N62" s="25">
        <v>2</v>
      </c>
      <c r="O62" s="28">
        <v>2</v>
      </c>
      <c r="P62" s="24">
        <v>15</v>
      </c>
      <c r="Q62" s="25">
        <v>12</v>
      </c>
      <c r="R62" s="25">
        <v>24</v>
      </c>
      <c r="S62" s="25">
        <v>23</v>
      </c>
      <c r="T62" s="28">
        <v>15</v>
      </c>
      <c r="U62" s="59">
        <f t="shared" si="3"/>
        <v>13</v>
      </c>
      <c r="V62" s="70"/>
      <c r="W62" s="69">
        <v>0</v>
      </c>
      <c r="X62" s="69">
        <v>0</v>
      </c>
      <c r="Y62" s="75">
        <v>0</v>
      </c>
      <c r="Z62" s="76">
        <f t="shared" si="4"/>
        <v>0</v>
      </c>
      <c r="AA62" s="76">
        <f t="shared" si="5"/>
        <v>13</v>
      </c>
    </row>
    <row r="63" spans="1:27" hidden="1" x14ac:dyDescent="0.25">
      <c r="A63" s="93">
        <v>61</v>
      </c>
      <c r="B63" s="78" t="str">
        <f>VLOOKUP(E63,'[1]9-11'!$A$2:$G$115,5,FALSE)</f>
        <v>Савельева Софья Сергеевна</v>
      </c>
      <c r="C63" s="90" t="str">
        <f>VLOOKUP(E63,'[1]9-11'!$A$2:$G$115,7,FALSE)</f>
        <v>МАОУ "Лицей №10"</v>
      </c>
      <c r="D63" s="106">
        <f>VLOOKUP(E63,'[1]9-11'!$A$2:$G$115,6,FALSE)</f>
        <v>9</v>
      </c>
      <c r="E63" s="63" t="s">
        <v>133</v>
      </c>
      <c r="F63" s="24">
        <v>1</v>
      </c>
      <c r="G63" s="25">
        <v>2</v>
      </c>
      <c r="H63" s="25">
        <v>1</v>
      </c>
      <c r="I63" s="25">
        <v>1</v>
      </c>
      <c r="J63" s="26">
        <v>1</v>
      </c>
      <c r="K63" s="27">
        <v>5</v>
      </c>
      <c r="L63" s="25">
        <v>3</v>
      </c>
      <c r="M63" s="25">
        <v>5</v>
      </c>
      <c r="N63" s="25">
        <v>2</v>
      </c>
      <c r="O63" s="28">
        <v>5</v>
      </c>
      <c r="P63" s="24">
        <v>24</v>
      </c>
      <c r="Q63" s="25">
        <v>12</v>
      </c>
      <c r="R63" s="25">
        <v>45</v>
      </c>
      <c r="S63" s="25">
        <v>15</v>
      </c>
      <c r="T63" s="28">
        <v>45</v>
      </c>
      <c r="U63" s="59">
        <f t="shared" si="3"/>
        <v>13</v>
      </c>
      <c r="V63" s="70"/>
      <c r="W63" s="69"/>
      <c r="X63" s="69"/>
      <c r="Y63" s="75"/>
      <c r="Z63" s="76">
        <f t="shared" si="4"/>
        <v>0</v>
      </c>
      <c r="AA63" s="76">
        <f t="shared" si="5"/>
        <v>13</v>
      </c>
    </row>
    <row r="64" spans="1:27" hidden="1" x14ac:dyDescent="0.25">
      <c r="A64" s="93">
        <v>62</v>
      </c>
      <c r="B64" s="78" t="str">
        <f>VLOOKUP(E64,'[1]9-11'!$A$2:$G$115,5,FALSE)</f>
        <v>Ердякова Анна Дмитриевна</v>
      </c>
      <c r="C64" s="90" t="str">
        <f>VLOOKUP(E64,'[1]9-11'!$A$2:$G$115,7,FALSE)</f>
        <v>МАОУ «СОШ №25»</v>
      </c>
      <c r="D64" s="106">
        <f>VLOOKUP(E64,'[1]9-11'!$A$2:$G$115,6,FALSE)</f>
        <v>10</v>
      </c>
      <c r="E64" s="63" t="s">
        <v>109</v>
      </c>
      <c r="F64" s="24">
        <v>2</v>
      </c>
      <c r="G64" s="25">
        <v>1</v>
      </c>
      <c r="H64" s="25">
        <v>1</v>
      </c>
      <c r="I64" s="25">
        <v>2</v>
      </c>
      <c r="J64" s="26">
        <v>1</v>
      </c>
      <c r="K64" s="27">
        <v>4</v>
      </c>
      <c r="L64" s="25">
        <v>2</v>
      </c>
      <c r="M64" s="25">
        <v>5</v>
      </c>
      <c r="N64" s="25">
        <v>2</v>
      </c>
      <c r="O64" s="28">
        <v>5</v>
      </c>
      <c r="P64" s="24">
        <v>125</v>
      </c>
      <c r="Q64" s="25">
        <v>125</v>
      </c>
      <c r="R64" s="25">
        <v>2</v>
      </c>
      <c r="S64" s="25">
        <v>5</v>
      </c>
      <c r="T64" s="28">
        <v>245</v>
      </c>
      <c r="U64" s="59">
        <f t="shared" si="3"/>
        <v>12</v>
      </c>
      <c r="V64" s="70"/>
      <c r="W64" s="69">
        <v>0</v>
      </c>
      <c r="X64" s="69"/>
      <c r="Y64" s="75">
        <v>0</v>
      </c>
      <c r="Z64" s="76">
        <f t="shared" si="4"/>
        <v>0</v>
      </c>
      <c r="AA64" s="76">
        <f t="shared" si="5"/>
        <v>12</v>
      </c>
    </row>
    <row r="65" spans="1:27" hidden="1" x14ac:dyDescent="0.25">
      <c r="A65" s="93">
        <v>63</v>
      </c>
      <c r="B65" s="78" t="str">
        <f>VLOOKUP(E65,'[1]9-11'!$A$2:$G$115,5,FALSE)</f>
        <v>Тимофеева Екатерина Дмитриевна</v>
      </c>
      <c r="C65" s="90" t="str">
        <f>VLOOKUP(E65,'[1]9-11'!$A$2:$G$115,7,FALSE)</f>
        <v>МАОУ "Лицей №10"</v>
      </c>
      <c r="D65" s="106">
        <f>VLOOKUP(E65,'[1]9-11'!$A$2:$G$115,6,FALSE)</f>
        <v>9</v>
      </c>
      <c r="E65" s="63" t="s">
        <v>119</v>
      </c>
      <c r="F65" s="24">
        <v>1</v>
      </c>
      <c r="G65" s="25">
        <v>2</v>
      </c>
      <c r="H65" s="25">
        <v>2</v>
      </c>
      <c r="I65" s="25">
        <v>2</v>
      </c>
      <c r="J65" s="26">
        <v>1</v>
      </c>
      <c r="K65" s="27">
        <v>4</v>
      </c>
      <c r="L65" s="25">
        <v>1</v>
      </c>
      <c r="M65" s="25">
        <v>5</v>
      </c>
      <c r="N65" s="25">
        <v>2</v>
      </c>
      <c r="O65" s="28">
        <v>2</v>
      </c>
      <c r="P65" s="24">
        <v>25</v>
      </c>
      <c r="Q65" s="25">
        <v>125</v>
      </c>
      <c r="R65" s="25">
        <v>34</v>
      </c>
      <c r="S65" s="25">
        <v>125</v>
      </c>
      <c r="T65" s="28">
        <v>5</v>
      </c>
      <c r="U65" s="59">
        <f t="shared" si="3"/>
        <v>12</v>
      </c>
      <c r="V65" s="70"/>
      <c r="W65" s="69"/>
      <c r="X65" s="69"/>
      <c r="Y65" s="75"/>
      <c r="Z65" s="76">
        <f t="shared" si="4"/>
        <v>0</v>
      </c>
      <c r="AA65" s="76">
        <f t="shared" si="5"/>
        <v>12</v>
      </c>
    </row>
    <row r="66" spans="1:27" x14ac:dyDescent="0.25">
      <c r="A66" s="93">
        <v>26</v>
      </c>
      <c r="B66" s="78" t="str">
        <f>VLOOKUP(E66,'[1]9-11'!$A$2:$G$115,5,FALSE)</f>
        <v>Храмцова Кристина Олеговна</v>
      </c>
      <c r="C66" s="90" t="str">
        <f>VLOOKUP(E66,'[1]9-11'!$A$2:$G$115,7,FALSE)</f>
        <v>МАОУ "СОШ №6"</v>
      </c>
      <c r="D66" s="106">
        <f>VLOOKUP(E66,'[1]9-11'!$A$2:$G$115,6,FALSE)</f>
        <v>11</v>
      </c>
      <c r="E66" s="63" t="s">
        <v>121</v>
      </c>
      <c r="F66" s="24">
        <v>1</v>
      </c>
      <c r="G66" s="25">
        <v>1</v>
      </c>
      <c r="H66" s="25">
        <v>2</v>
      </c>
      <c r="I66" s="25">
        <v>1</v>
      </c>
      <c r="J66" s="26">
        <v>1</v>
      </c>
      <c r="K66" s="27">
        <v>4</v>
      </c>
      <c r="L66" s="25">
        <v>1</v>
      </c>
      <c r="M66" s="25">
        <v>5</v>
      </c>
      <c r="N66" s="25">
        <v>2</v>
      </c>
      <c r="O66" s="28">
        <v>1</v>
      </c>
      <c r="P66" s="24">
        <v>34</v>
      </c>
      <c r="Q66" s="25">
        <v>15</v>
      </c>
      <c r="R66" s="25">
        <v>24</v>
      </c>
      <c r="S66" s="25">
        <v>15</v>
      </c>
      <c r="T66" s="28">
        <v>25</v>
      </c>
      <c r="U66" s="59">
        <f t="shared" si="3"/>
        <v>12</v>
      </c>
      <c r="V66" s="70"/>
      <c r="W66" s="69"/>
      <c r="X66" s="69"/>
      <c r="Y66" s="75">
        <v>0</v>
      </c>
      <c r="Z66" s="76">
        <f t="shared" si="4"/>
        <v>0</v>
      </c>
      <c r="AA66" s="76">
        <f t="shared" si="5"/>
        <v>12</v>
      </c>
    </row>
    <row r="67" spans="1:27" hidden="1" x14ac:dyDescent="0.25">
      <c r="A67" s="93">
        <v>65</v>
      </c>
      <c r="B67" s="78" t="str">
        <f>VLOOKUP(E67,'[1]9-11'!$A$2:$G$115,5,FALSE)</f>
        <v>Лосев Георгий Алексеевич</v>
      </c>
      <c r="C67" s="90" t="str">
        <f>VLOOKUP(E67,'[1]9-11'!$A$2:$G$115,7,FALSE)</f>
        <v>МАОУ «СОШ №25»</v>
      </c>
      <c r="D67" s="106">
        <f>VLOOKUP(E67,'[1]9-11'!$A$2:$G$115,6,FALSE)</f>
        <v>10</v>
      </c>
      <c r="E67" s="63" t="s">
        <v>134</v>
      </c>
      <c r="F67" s="24">
        <v>1</v>
      </c>
      <c r="G67" s="25">
        <v>2</v>
      </c>
      <c r="H67" s="25">
        <v>2</v>
      </c>
      <c r="I67" s="25">
        <v>1</v>
      </c>
      <c r="J67" s="26">
        <v>1</v>
      </c>
      <c r="K67" s="27">
        <v>4</v>
      </c>
      <c r="L67" s="25">
        <v>3</v>
      </c>
      <c r="M67" s="25">
        <v>5</v>
      </c>
      <c r="N67" s="25">
        <v>3</v>
      </c>
      <c r="O67" s="28">
        <v>4</v>
      </c>
      <c r="P67" s="24">
        <v>125</v>
      </c>
      <c r="Q67" s="25">
        <v>24</v>
      </c>
      <c r="R67" s="25">
        <v>34</v>
      </c>
      <c r="S67" s="25">
        <v>15</v>
      </c>
      <c r="T67" s="28">
        <v>245</v>
      </c>
      <c r="U67" s="59">
        <f t="shared" ref="U67:U77" si="6">1*(SUM(IF(F67=$F$1,1,0),IF(G67=$G$1,1,0),IF(H67=$H$1,1,0),IF(I67=$I$1,1,0),IF(J67=$J$1,1,0))+2*SUM(IF(K67=$K$1,1,0),IF(L67=$L$1,1,0),IF(M67=$M$1,1,0),IF(N67=$N$1,1,0),IF(O67=$O$1,1,0))+3*SUM(IF(P67=$P$1,1,0),IF(Q67=$Q$1,1,0),IF(R67=$R$1,1,0),IF(S67=$S$1,1,0),IF(T67=$T$1,1,0)))</f>
        <v>12</v>
      </c>
      <c r="V67" s="70"/>
      <c r="W67" s="69"/>
      <c r="X67" s="69"/>
      <c r="Y67" s="75">
        <v>0</v>
      </c>
      <c r="Z67" s="76">
        <f t="shared" ref="Z67:Z77" si="7">SUM(V67:Y67)</f>
        <v>0</v>
      </c>
      <c r="AA67" s="76">
        <f t="shared" ref="AA67:AA77" si="8">U67+Z67</f>
        <v>12</v>
      </c>
    </row>
    <row r="68" spans="1:27" x14ac:dyDescent="0.25">
      <c r="A68" s="93">
        <v>27</v>
      </c>
      <c r="B68" s="78" t="str">
        <f>VLOOKUP(E68,'[1]9-11'!$A$2:$G$115,5,FALSE)</f>
        <v>Зиберт Фрэнк Фуркатович</v>
      </c>
      <c r="C68" s="90" t="str">
        <f>VLOOKUP(E68,'[1]9-11'!$A$2:$G$115,7,FALSE)</f>
        <v>МАОУ "Лицей №5"</v>
      </c>
      <c r="D68" s="106">
        <f>VLOOKUP(E68,'[1]9-11'!$A$2:$G$115,6,FALSE)</f>
        <v>11</v>
      </c>
      <c r="E68" s="63" t="s">
        <v>105</v>
      </c>
      <c r="F68" s="24">
        <v>1</v>
      </c>
      <c r="G68" s="25">
        <v>2</v>
      </c>
      <c r="H68" s="25">
        <v>1</v>
      </c>
      <c r="I68" s="25">
        <v>1</v>
      </c>
      <c r="J68" s="26">
        <v>2</v>
      </c>
      <c r="K68" s="27">
        <v>4</v>
      </c>
      <c r="L68" s="25">
        <v>1</v>
      </c>
      <c r="M68" s="25">
        <v>5</v>
      </c>
      <c r="N68" s="25">
        <v>3</v>
      </c>
      <c r="O68" s="28">
        <v>5</v>
      </c>
      <c r="P68" s="24">
        <v>145</v>
      </c>
      <c r="Q68" s="25">
        <v>123</v>
      </c>
      <c r="R68" s="25">
        <v>135</v>
      </c>
      <c r="S68" s="25">
        <v>5</v>
      </c>
      <c r="T68" s="28">
        <v>135</v>
      </c>
      <c r="U68" s="59">
        <f t="shared" si="6"/>
        <v>11</v>
      </c>
      <c r="V68" s="70"/>
      <c r="W68" s="69"/>
      <c r="X68" s="69"/>
      <c r="Y68" s="75"/>
      <c r="Z68" s="76">
        <f t="shared" si="7"/>
        <v>0</v>
      </c>
      <c r="AA68" s="76">
        <f t="shared" si="8"/>
        <v>11</v>
      </c>
    </row>
    <row r="69" spans="1:27" hidden="1" x14ac:dyDescent="0.25">
      <c r="A69" s="93">
        <v>67</v>
      </c>
      <c r="B69" s="78" t="str">
        <f>VLOOKUP(E69,'[1]9-11'!$A$2:$G$115,5,FALSE)</f>
        <v>Пепеляев Глеб Андреевич</v>
      </c>
      <c r="C69" s="90" t="str">
        <f>VLOOKUP(E69,'[1]9-11'!$A$2:$G$115,7,FALSE)</f>
        <v>МАОУ "Лицей №10"</v>
      </c>
      <c r="D69" s="106">
        <f>VLOOKUP(E69,'[1]9-11'!$A$2:$G$115,6,FALSE)</f>
        <v>9</v>
      </c>
      <c r="E69" s="63" t="s">
        <v>130</v>
      </c>
      <c r="F69" s="24">
        <v>2</v>
      </c>
      <c r="G69" s="25">
        <v>2</v>
      </c>
      <c r="H69" s="25">
        <v>1</v>
      </c>
      <c r="I69" s="25">
        <v>1</v>
      </c>
      <c r="J69" s="26">
        <v>1</v>
      </c>
      <c r="K69" s="27">
        <v>4</v>
      </c>
      <c r="L69" s="25">
        <v>1</v>
      </c>
      <c r="M69" s="25">
        <v>5</v>
      </c>
      <c r="N69" s="25">
        <v>1</v>
      </c>
      <c r="O69" s="28">
        <v>5</v>
      </c>
      <c r="P69" s="24">
        <v>234</v>
      </c>
      <c r="Q69" s="25">
        <v>124</v>
      </c>
      <c r="R69" s="25">
        <v>24</v>
      </c>
      <c r="S69" s="25">
        <v>245</v>
      </c>
      <c r="T69" s="28">
        <v>25</v>
      </c>
      <c r="U69" s="59">
        <f t="shared" si="6"/>
        <v>11</v>
      </c>
      <c r="V69" s="70"/>
      <c r="W69" s="69"/>
      <c r="X69" s="69"/>
      <c r="Y69" s="75"/>
      <c r="Z69" s="76">
        <f t="shared" si="7"/>
        <v>0</v>
      </c>
      <c r="AA69" s="76">
        <f t="shared" si="8"/>
        <v>11</v>
      </c>
    </row>
    <row r="70" spans="1:27" x14ac:dyDescent="0.25">
      <c r="A70" s="93">
        <v>28</v>
      </c>
      <c r="B70" s="78" t="str">
        <f>VLOOKUP(E70,'[1]9-11'!$A$2:$G$115,5,FALSE)</f>
        <v>Одинцова Анастасия Павловна</v>
      </c>
      <c r="C70" s="90" t="str">
        <f>VLOOKUP(E70,'[1]9-11'!$A$2:$G$115,7,FALSE)</f>
        <v>МАОУ "Лицей №10"</v>
      </c>
      <c r="D70" s="106">
        <f>VLOOKUP(E70,'[1]9-11'!$A$2:$G$115,6,FALSE)</f>
        <v>11</v>
      </c>
      <c r="E70" s="63" t="s">
        <v>145</v>
      </c>
      <c r="F70" s="24">
        <v>1</v>
      </c>
      <c r="G70" s="25">
        <v>2</v>
      </c>
      <c r="H70" s="25">
        <v>1</v>
      </c>
      <c r="I70" s="25">
        <v>2</v>
      </c>
      <c r="J70" s="26">
        <v>1</v>
      </c>
      <c r="K70" s="27">
        <v>5</v>
      </c>
      <c r="L70" s="25">
        <v>1</v>
      </c>
      <c r="M70" s="25">
        <v>5</v>
      </c>
      <c r="N70" s="25">
        <v>3</v>
      </c>
      <c r="O70" s="28">
        <v>1</v>
      </c>
      <c r="P70" s="24">
        <v>45</v>
      </c>
      <c r="Q70" s="25">
        <v>12</v>
      </c>
      <c r="R70" s="25">
        <v>12</v>
      </c>
      <c r="S70" s="25"/>
      <c r="T70" s="28">
        <v>15</v>
      </c>
      <c r="U70" s="59">
        <f t="shared" si="6"/>
        <v>10</v>
      </c>
      <c r="V70" s="70"/>
      <c r="W70" s="69">
        <v>1</v>
      </c>
      <c r="X70" s="69">
        <v>0</v>
      </c>
      <c r="Y70" s="75"/>
      <c r="Z70" s="76">
        <f t="shared" si="7"/>
        <v>1</v>
      </c>
      <c r="AA70" s="76">
        <f t="shared" si="8"/>
        <v>11</v>
      </c>
    </row>
    <row r="71" spans="1:27" hidden="1" x14ac:dyDescent="0.25">
      <c r="A71" s="93">
        <v>69</v>
      </c>
      <c r="B71" s="78" t="str">
        <f>VLOOKUP(E71,'[1]9-11'!$A$2:$G$115,5,FALSE)</f>
        <v>Дедова Анна Денисовна</v>
      </c>
      <c r="C71" s="90" t="str">
        <f>VLOOKUP(E71,'[1]9-11'!$A$2:$G$115,7,FALSE)</f>
        <v>МАОУ «СОШ №25»</v>
      </c>
      <c r="D71" s="106">
        <f>VLOOKUP(E71,'[1]9-11'!$A$2:$G$115,6,FALSE)</f>
        <v>10</v>
      </c>
      <c r="E71" s="63" t="s">
        <v>110</v>
      </c>
      <c r="F71" s="24">
        <v>1</v>
      </c>
      <c r="G71" s="25">
        <v>2</v>
      </c>
      <c r="H71" s="25">
        <v>2</v>
      </c>
      <c r="I71" s="25">
        <v>1</v>
      </c>
      <c r="J71" s="26">
        <v>2</v>
      </c>
      <c r="K71" s="27">
        <v>4</v>
      </c>
      <c r="L71" s="25">
        <v>1</v>
      </c>
      <c r="M71" s="25">
        <v>4</v>
      </c>
      <c r="N71" s="25">
        <v>2</v>
      </c>
      <c r="O71" s="28">
        <v>3</v>
      </c>
      <c r="P71" s="24">
        <v>13</v>
      </c>
      <c r="Q71" s="25">
        <v>14</v>
      </c>
      <c r="R71" s="25">
        <v>234</v>
      </c>
      <c r="S71" s="25">
        <v>14</v>
      </c>
      <c r="T71" s="28">
        <v>135</v>
      </c>
      <c r="U71" s="59">
        <f t="shared" si="6"/>
        <v>10</v>
      </c>
      <c r="V71" s="70">
        <v>0</v>
      </c>
      <c r="W71" s="69">
        <v>0</v>
      </c>
      <c r="X71" s="69"/>
      <c r="Y71" s="75">
        <v>0</v>
      </c>
      <c r="Z71" s="76">
        <f t="shared" si="7"/>
        <v>0</v>
      </c>
      <c r="AA71" s="76">
        <f t="shared" si="8"/>
        <v>10</v>
      </c>
    </row>
    <row r="72" spans="1:27" hidden="1" x14ac:dyDescent="0.25">
      <c r="A72" s="93">
        <v>70</v>
      </c>
      <c r="B72" s="78" t="str">
        <f>VLOOKUP(E72,'[1]9-11'!$A$2:$G$115,5,FALSE)</f>
        <v>Голубчикова Наталья Николаевна</v>
      </c>
      <c r="C72" s="90" t="str">
        <f>VLOOKUP(E72,'[1]9-11'!$A$2:$G$115,7,FALSE)</f>
        <v>МАОУ "СОШ №19"</v>
      </c>
      <c r="D72" s="106">
        <f>VLOOKUP(E72,'[1]9-11'!$A$2:$G$115,6,FALSE)</f>
        <v>9</v>
      </c>
      <c r="E72" s="63" t="s">
        <v>111</v>
      </c>
      <c r="F72" s="24">
        <v>1</v>
      </c>
      <c r="G72" s="25">
        <v>2</v>
      </c>
      <c r="H72" s="25">
        <v>1</v>
      </c>
      <c r="I72" s="25">
        <v>1</v>
      </c>
      <c r="J72" s="26">
        <v>1</v>
      </c>
      <c r="K72" s="27">
        <v>5</v>
      </c>
      <c r="L72" s="25">
        <v>1</v>
      </c>
      <c r="M72" s="25">
        <v>5</v>
      </c>
      <c r="N72" s="25">
        <v>2</v>
      </c>
      <c r="O72" s="28">
        <v>3</v>
      </c>
      <c r="P72" s="24">
        <v>245</v>
      </c>
      <c r="Q72" s="25">
        <v>135</v>
      </c>
      <c r="R72" s="25">
        <v>234</v>
      </c>
      <c r="S72" s="25">
        <v>125</v>
      </c>
      <c r="T72" s="28">
        <v>134</v>
      </c>
      <c r="U72" s="59">
        <f t="shared" si="6"/>
        <v>10</v>
      </c>
      <c r="V72" s="70"/>
      <c r="W72" s="69"/>
      <c r="X72" s="69"/>
      <c r="Y72" s="75"/>
      <c r="Z72" s="76">
        <f t="shared" si="7"/>
        <v>0</v>
      </c>
      <c r="AA72" s="76">
        <f t="shared" si="8"/>
        <v>10</v>
      </c>
    </row>
    <row r="73" spans="1:27" hidden="1" x14ac:dyDescent="0.25">
      <c r="A73" s="93">
        <v>71</v>
      </c>
      <c r="B73" s="78" t="str">
        <f>VLOOKUP(E73,'[1]9-11'!$A$2:$G$115,5,FALSE)</f>
        <v>Губин Кирилл Владимирович</v>
      </c>
      <c r="C73" s="90" t="str">
        <f>VLOOKUP(E73,'[1]9-11'!$A$2:$G$115,7,FALSE)</f>
        <v>МАОУ «СОШ №25»</v>
      </c>
      <c r="D73" s="106">
        <f>VLOOKUP(E73,'[1]9-11'!$A$2:$G$115,6,FALSE)</f>
        <v>10</v>
      </c>
      <c r="E73" s="63" t="s">
        <v>112</v>
      </c>
      <c r="F73" s="24">
        <v>2</v>
      </c>
      <c r="G73" s="25">
        <v>2</v>
      </c>
      <c r="H73" s="25">
        <v>1</v>
      </c>
      <c r="I73" s="25">
        <v>2</v>
      </c>
      <c r="J73" s="26">
        <v>1</v>
      </c>
      <c r="K73" s="27">
        <v>4</v>
      </c>
      <c r="L73" s="25">
        <v>1</v>
      </c>
      <c r="M73" s="25">
        <v>5</v>
      </c>
      <c r="N73" s="25">
        <v>2</v>
      </c>
      <c r="O73" s="28">
        <v>1</v>
      </c>
      <c r="P73" s="24">
        <v>45</v>
      </c>
      <c r="Q73" s="25">
        <v>15</v>
      </c>
      <c r="R73" s="25">
        <v>4</v>
      </c>
      <c r="S73" s="25">
        <v>5</v>
      </c>
      <c r="T73" s="28">
        <v>45</v>
      </c>
      <c r="U73" s="59">
        <f t="shared" si="6"/>
        <v>10</v>
      </c>
      <c r="V73" s="70"/>
      <c r="W73" s="69"/>
      <c r="X73" s="69"/>
      <c r="Y73" s="75">
        <v>0</v>
      </c>
      <c r="Z73" s="76">
        <f t="shared" si="7"/>
        <v>0</v>
      </c>
      <c r="AA73" s="76">
        <f t="shared" si="8"/>
        <v>10</v>
      </c>
    </row>
    <row r="74" spans="1:27" hidden="1" x14ac:dyDescent="0.25">
      <c r="A74" s="93">
        <v>72</v>
      </c>
      <c r="B74" s="78" t="str">
        <f>VLOOKUP(E74,'[1]9-11'!$A$2:$G$115,5,FALSE)</f>
        <v>Найданова Алина Александровна</v>
      </c>
      <c r="C74" s="90" t="str">
        <f>VLOOKUP(E74,'[1]9-11'!$A$2:$G$115,7,FALSE)</f>
        <v>МАОУ "СОШ №19"</v>
      </c>
      <c r="D74" s="106">
        <f>VLOOKUP(E74,'[1]9-11'!$A$2:$G$115,6,FALSE)</f>
        <v>9</v>
      </c>
      <c r="E74" s="63" t="s">
        <v>153</v>
      </c>
      <c r="F74" s="24">
        <v>1</v>
      </c>
      <c r="G74" s="25">
        <v>2</v>
      </c>
      <c r="H74" s="25">
        <v>1</v>
      </c>
      <c r="I74" s="25">
        <v>2</v>
      </c>
      <c r="J74" s="26">
        <v>1</v>
      </c>
      <c r="K74" s="27">
        <v>4</v>
      </c>
      <c r="L74" s="25">
        <v>1</v>
      </c>
      <c r="M74" s="25">
        <v>5</v>
      </c>
      <c r="N74" s="25">
        <v>3</v>
      </c>
      <c r="O74" s="28">
        <v>4</v>
      </c>
      <c r="P74" s="24">
        <v>3</v>
      </c>
      <c r="Q74" s="25">
        <v>5</v>
      </c>
      <c r="R74" s="25">
        <v>5</v>
      </c>
      <c r="S74" s="25">
        <v>5</v>
      </c>
      <c r="T74" s="28">
        <v>4</v>
      </c>
      <c r="U74" s="59">
        <f t="shared" si="6"/>
        <v>9</v>
      </c>
      <c r="V74" s="70"/>
      <c r="W74" s="69"/>
      <c r="X74" s="69"/>
      <c r="Y74" s="75"/>
      <c r="Z74" s="76">
        <f t="shared" si="7"/>
        <v>0</v>
      </c>
      <c r="AA74" s="76">
        <f t="shared" si="8"/>
        <v>9</v>
      </c>
    </row>
    <row r="75" spans="1:27" ht="15.75" thickBot="1" x14ac:dyDescent="0.3">
      <c r="A75" s="93">
        <v>29</v>
      </c>
      <c r="B75" s="78" t="str">
        <f>VLOOKUP(E75,'[1]9-11'!$A$2:$G$115,5,FALSE)</f>
        <v>Чирков Никита Эдуардович</v>
      </c>
      <c r="C75" s="90" t="str">
        <f>VLOOKUP(E75,'[1]9-11'!$A$2:$G$115,7,FALSE)</f>
        <v>МАОУ "Лицей №5"</v>
      </c>
      <c r="D75" s="106">
        <f>VLOOKUP(E75,'[1]9-11'!$A$2:$G$115,6,FALSE)</f>
        <v>11</v>
      </c>
      <c r="E75" s="63" t="s">
        <v>95</v>
      </c>
      <c r="F75" s="24">
        <v>1</v>
      </c>
      <c r="G75" s="25">
        <v>1</v>
      </c>
      <c r="H75" s="25">
        <v>2</v>
      </c>
      <c r="I75" s="25">
        <v>2</v>
      </c>
      <c r="J75" s="26">
        <v>2</v>
      </c>
      <c r="K75" s="27">
        <v>4</v>
      </c>
      <c r="L75" s="25">
        <v>2</v>
      </c>
      <c r="M75" s="25">
        <v>5</v>
      </c>
      <c r="N75" s="25">
        <v>3</v>
      </c>
      <c r="O75" s="28">
        <v>5</v>
      </c>
      <c r="P75" s="24">
        <v>134</v>
      </c>
      <c r="Q75" s="25">
        <v>125</v>
      </c>
      <c r="R75" s="25">
        <v>135</v>
      </c>
      <c r="S75" s="25">
        <v>235</v>
      </c>
      <c r="T75" s="28">
        <v>245</v>
      </c>
      <c r="U75" s="59">
        <f t="shared" si="6"/>
        <v>8</v>
      </c>
      <c r="V75" s="70"/>
      <c r="W75" s="69"/>
      <c r="X75" s="69"/>
      <c r="Y75" s="75"/>
      <c r="Z75" s="76">
        <f t="shared" si="7"/>
        <v>0</v>
      </c>
      <c r="AA75" s="76">
        <f t="shared" si="8"/>
        <v>8</v>
      </c>
    </row>
    <row r="76" spans="1:27" ht="15.75" hidden="1" thickBot="1" x14ac:dyDescent="0.3">
      <c r="A76" s="93">
        <v>74</v>
      </c>
      <c r="B76" s="78" t="str">
        <f>VLOOKUP(E76,'[1]9-11'!$A$2:$G$115,5,FALSE)</f>
        <v>Углицких Ольга Александровна</v>
      </c>
      <c r="C76" s="90" t="str">
        <f>VLOOKUP(E76,'[1]9-11'!$A$2:$G$115,7,FALSE)</f>
        <v>МАОУ «СОШ №25»</v>
      </c>
      <c r="D76" s="106">
        <f>VLOOKUP(E76,'[1]9-11'!$A$2:$G$115,6,FALSE)</f>
        <v>10</v>
      </c>
      <c r="E76" s="63" t="s">
        <v>124</v>
      </c>
      <c r="F76" s="24">
        <v>1</v>
      </c>
      <c r="G76" s="25">
        <v>1</v>
      </c>
      <c r="H76" s="25">
        <v>2</v>
      </c>
      <c r="I76" s="25">
        <v>1</v>
      </c>
      <c r="J76" s="26">
        <v>1</v>
      </c>
      <c r="K76" s="27">
        <v>4</v>
      </c>
      <c r="L76" s="25">
        <v>2</v>
      </c>
      <c r="M76" s="25">
        <v>5</v>
      </c>
      <c r="N76" s="25">
        <v>4</v>
      </c>
      <c r="O76" s="28">
        <v>3</v>
      </c>
      <c r="P76" s="24">
        <v>245</v>
      </c>
      <c r="Q76" s="25">
        <v>245</v>
      </c>
      <c r="R76" s="25">
        <v>24</v>
      </c>
      <c r="S76" s="25">
        <v>145</v>
      </c>
      <c r="T76" s="28">
        <v>1235</v>
      </c>
      <c r="U76" s="59">
        <f t="shared" si="6"/>
        <v>8</v>
      </c>
      <c r="V76" s="70">
        <v>0</v>
      </c>
      <c r="W76" s="69">
        <v>0</v>
      </c>
      <c r="X76" s="69"/>
      <c r="Y76" s="75">
        <v>0</v>
      </c>
      <c r="Z76" s="76">
        <f t="shared" si="7"/>
        <v>0</v>
      </c>
      <c r="AA76" s="76">
        <f t="shared" si="8"/>
        <v>8</v>
      </c>
    </row>
    <row r="77" spans="1:27" ht="15.75" hidden="1" thickBot="1" x14ac:dyDescent="0.3">
      <c r="A77" s="94">
        <v>75</v>
      </c>
      <c r="B77" s="95" t="str">
        <f>VLOOKUP(E77,'[1]9-11'!$A$2:$G$115,5,FALSE)</f>
        <v>Будник Семен Александрович</v>
      </c>
      <c r="C77" s="90" t="str">
        <f>VLOOKUP(E77,'[1]9-11'!$A$2:$G$115,7,FALSE)</f>
        <v>МАОУ "Гимназия №2"</v>
      </c>
      <c r="D77" s="107">
        <f>VLOOKUP(E77,'[1]9-11'!$A$2:$G$115,6,FALSE)</f>
        <v>9</v>
      </c>
      <c r="E77" s="63" t="s">
        <v>94</v>
      </c>
      <c r="F77" s="24">
        <v>2</v>
      </c>
      <c r="G77" s="25">
        <v>2</v>
      </c>
      <c r="H77" s="25">
        <v>2</v>
      </c>
      <c r="I77" s="25">
        <v>1</v>
      </c>
      <c r="J77" s="26">
        <v>2</v>
      </c>
      <c r="K77" s="27">
        <v>5</v>
      </c>
      <c r="L77" s="25">
        <v>2</v>
      </c>
      <c r="M77" s="25">
        <v>5</v>
      </c>
      <c r="N77" s="25">
        <v>2</v>
      </c>
      <c r="O77" s="28">
        <v>4</v>
      </c>
      <c r="P77" s="24">
        <v>145</v>
      </c>
      <c r="Q77" s="25">
        <v>24</v>
      </c>
      <c r="R77" s="25">
        <v>34</v>
      </c>
      <c r="S77" s="25">
        <v>145</v>
      </c>
      <c r="T77" s="28">
        <v>245</v>
      </c>
      <c r="U77" s="59">
        <f t="shared" si="6"/>
        <v>7</v>
      </c>
      <c r="V77" s="70">
        <v>0</v>
      </c>
      <c r="W77" s="69">
        <v>0</v>
      </c>
      <c r="X77" s="69"/>
      <c r="Y77" s="75"/>
      <c r="Z77" s="76">
        <f t="shared" si="7"/>
        <v>0</v>
      </c>
      <c r="AA77" s="76">
        <f t="shared" si="8"/>
        <v>7</v>
      </c>
    </row>
    <row r="78" spans="1:27" ht="24.75" hidden="1" customHeight="1" thickBot="1" x14ac:dyDescent="0.25">
      <c r="B78" s="83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 s="42"/>
      <c r="W78" s="42"/>
      <c r="X78" s="42"/>
      <c r="Y78" s="42"/>
      <c r="Z78" s="42"/>
      <c r="AA78" s="42"/>
    </row>
    <row r="79" spans="1:27" ht="13.5" customHeight="1" thickBot="1" x14ac:dyDescent="0.25">
      <c r="A79" s="79">
        <f>MAX(A3:A77)</f>
        <v>75</v>
      </c>
      <c r="B79" s="81" t="s">
        <v>3</v>
      </c>
      <c r="C79" s="56"/>
      <c r="D79" s="97"/>
      <c r="E79" s="65"/>
      <c r="F79" s="29">
        <f t="shared" ref="F79:T79" si="9">COUNTIF(F3:F77,F1)</f>
        <v>58</v>
      </c>
      <c r="G79" s="49">
        <f t="shared" si="9"/>
        <v>54</v>
      </c>
      <c r="H79" s="49">
        <f t="shared" si="9"/>
        <v>60</v>
      </c>
      <c r="I79" s="49">
        <f t="shared" si="9"/>
        <v>44</v>
      </c>
      <c r="J79" s="50">
        <f t="shared" si="9"/>
        <v>64</v>
      </c>
      <c r="K79" s="29">
        <f t="shared" si="9"/>
        <v>56</v>
      </c>
      <c r="L79" s="49">
        <f t="shared" si="9"/>
        <v>68</v>
      </c>
      <c r="M79" s="49">
        <f t="shared" si="9"/>
        <v>69</v>
      </c>
      <c r="N79" s="49">
        <f t="shared" si="9"/>
        <v>59</v>
      </c>
      <c r="O79" s="49">
        <f t="shared" si="9"/>
        <v>29</v>
      </c>
      <c r="P79" s="29">
        <f t="shared" si="9"/>
        <v>9</v>
      </c>
      <c r="Q79" s="49">
        <f t="shared" si="9"/>
        <v>36</v>
      </c>
      <c r="R79" s="49">
        <f t="shared" si="9"/>
        <v>1</v>
      </c>
      <c r="S79" s="49">
        <f t="shared" si="9"/>
        <v>10</v>
      </c>
      <c r="T79" s="50">
        <f t="shared" si="9"/>
        <v>32</v>
      </c>
      <c r="U79" s="45">
        <f t="shared" ref="U79:AA79" si="10">MAX(U3:U77)</f>
        <v>27</v>
      </c>
      <c r="V79" s="46">
        <f t="shared" si="10"/>
        <v>20</v>
      </c>
      <c r="W79" s="47">
        <f t="shared" si="10"/>
        <v>15</v>
      </c>
      <c r="X79" s="47">
        <f t="shared" si="10"/>
        <v>15</v>
      </c>
      <c r="Y79" s="48">
        <f t="shared" si="10"/>
        <v>20</v>
      </c>
      <c r="Z79" s="55">
        <f t="shared" si="10"/>
        <v>68</v>
      </c>
      <c r="AA79" s="45">
        <f t="shared" si="10"/>
        <v>91</v>
      </c>
    </row>
    <row r="80" spans="1:27" ht="13.5" customHeight="1" thickBot="1" x14ac:dyDescent="0.25">
      <c r="A80" s="30"/>
      <c r="B80" s="80" t="s">
        <v>4</v>
      </c>
      <c r="C80" s="32"/>
      <c r="D80" s="108"/>
      <c r="E80" s="66"/>
      <c r="F80" s="33">
        <f t="shared" ref="F80:T80" si="11">F79/$A$79*100</f>
        <v>77.333333333333329</v>
      </c>
      <c r="G80" s="51">
        <f t="shared" si="11"/>
        <v>72</v>
      </c>
      <c r="H80" s="51">
        <f t="shared" si="11"/>
        <v>80</v>
      </c>
      <c r="I80" s="51">
        <f t="shared" si="11"/>
        <v>58.666666666666664</v>
      </c>
      <c r="J80" s="52">
        <f t="shared" si="11"/>
        <v>85.333333333333343</v>
      </c>
      <c r="K80" s="33">
        <f t="shared" si="11"/>
        <v>74.666666666666671</v>
      </c>
      <c r="L80" s="51">
        <f t="shared" si="11"/>
        <v>90.666666666666657</v>
      </c>
      <c r="M80" s="51">
        <f t="shared" si="11"/>
        <v>92</v>
      </c>
      <c r="N80" s="51">
        <f t="shared" si="11"/>
        <v>78.666666666666657</v>
      </c>
      <c r="O80" s="51">
        <f t="shared" si="11"/>
        <v>38.666666666666664</v>
      </c>
      <c r="P80" s="33">
        <f t="shared" si="11"/>
        <v>12</v>
      </c>
      <c r="Q80" s="51">
        <f t="shared" si="11"/>
        <v>48</v>
      </c>
      <c r="R80" s="84">
        <f t="shared" si="11"/>
        <v>1.3333333333333335</v>
      </c>
      <c r="S80" s="84">
        <f t="shared" si="11"/>
        <v>13.333333333333334</v>
      </c>
      <c r="T80" s="85">
        <f t="shared" si="11"/>
        <v>42.666666666666671</v>
      </c>
      <c r="U80" s="34"/>
      <c r="V80" s="35"/>
      <c r="W80" s="36"/>
      <c r="X80" s="36"/>
      <c r="Y80" s="37"/>
      <c r="Z80" s="54"/>
      <c r="AA80" s="34"/>
    </row>
    <row r="81" spans="1:32" x14ac:dyDescent="0.25">
      <c r="U81" s="38"/>
      <c r="V81" s="39"/>
      <c r="W81" s="39"/>
      <c r="X81" s="39"/>
      <c r="Y81" s="39"/>
      <c r="Z81" s="38"/>
      <c r="AA81" s="38"/>
    </row>
    <row r="82" spans="1:32" x14ac:dyDescent="0.25">
      <c r="B82" s="40">
        <v>42343</v>
      </c>
      <c r="C82" s="40"/>
      <c r="D82" s="109"/>
      <c r="E82" s="67"/>
      <c r="AB82" s="42"/>
    </row>
    <row r="84" spans="1:32" x14ac:dyDescent="0.25">
      <c r="B84" s="98">
        <f>A75*0.08</f>
        <v>2.3199999999999998</v>
      </c>
      <c r="C84" s="121" t="s">
        <v>176</v>
      </c>
    </row>
    <row r="85" spans="1:32" x14ac:dyDescent="0.25">
      <c r="B85" s="98">
        <f>A75*0.35</f>
        <v>10.149999999999999</v>
      </c>
      <c r="C85" s="122" t="s">
        <v>175</v>
      </c>
    </row>
    <row r="93" spans="1:32" s="41" customFormat="1" x14ac:dyDescent="0.25">
      <c r="A93"/>
      <c r="B93" s="18"/>
      <c r="C93" s="18"/>
      <c r="D93" s="43"/>
      <c r="E93" s="68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V93" s="1"/>
      <c r="W93" s="1"/>
      <c r="X93" s="1"/>
      <c r="Y93" s="1"/>
      <c r="AB93"/>
      <c r="AC93"/>
      <c r="AD93"/>
      <c r="AE93"/>
      <c r="AF93"/>
    </row>
    <row r="94" spans="1:32" s="41" customFormat="1" x14ac:dyDescent="0.25">
      <c r="A94"/>
      <c r="B94" s="18"/>
      <c r="C94" s="18"/>
      <c r="D94" s="43"/>
      <c r="E94" s="68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V94" s="1"/>
      <c r="W94" s="1"/>
      <c r="X94" s="1"/>
      <c r="Y94" s="1"/>
      <c r="AB94"/>
      <c r="AC94"/>
      <c r="AD94"/>
      <c r="AE94"/>
      <c r="AF94"/>
    </row>
  </sheetData>
  <autoFilter ref="A2:AF77">
    <filterColumn colId="3">
      <filters>
        <filter val="11"/>
      </filters>
    </filterColumn>
    <sortState ref="A3:AF77">
      <sortCondition descending="1" ref="AA2"/>
    </sortState>
  </autoFilter>
  <conditionalFormatting sqref="F3:T51 F67:T77">
    <cfRule type="cellIs" dxfId="2" priority="3" stopIfTrue="1" operator="notEqual">
      <formula>F$1</formula>
    </cfRule>
  </conditionalFormatting>
  <conditionalFormatting sqref="F80:T80">
    <cfRule type="cellIs" dxfId="1" priority="2" stopIfTrue="1" operator="lessThanOrEqual">
      <formula>50</formula>
    </cfRule>
  </conditionalFormatting>
  <conditionalFormatting sqref="F52:T66">
    <cfRule type="cellIs" dxfId="0" priority="1" stopIfTrue="1" operator="notEqual">
      <formula>F$1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ПФ ГУ-ВШЭ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ShevelevaSV</cp:lastModifiedBy>
  <cp:lastPrinted>2015-12-05T15:44:34Z</cp:lastPrinted>
  <dcterms:created xsi:type="dcterms:W3CDTF">2003-03-27T12:00:47Z</dcterms:created>
  <dcterms:modified xsi:type="dcterms:W3CDTF">2016-01-21T08:07:27Z</dcterms:modified>
</cp:coreProperties>
</file>